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4" activeTab="0"/>
  </bookViews>
  <sheets>
    <sheet name="Kopsavilkums (2)" sheetId="1" r:id="rId1"/>
    <sheet name="Kopsavilkums (1)" sheetId="2" r:id="rId2"/>
    <sheet name="lok_tame Nr_1 kārtas darbi" sheetId="3" r:id="rId3"/>
    <sheet name="lok_tameNr2_2 kārtas darbi" sheetId="4" r:id="rId4"/>
    <sheet name="1" sheetId="5" r:id="rId5"/>
  </sheets>
  <externalReferences>
    <externalReference r:id="rId8"/>
  </externalReferences>
  <definedNames>
    <definedName name="___Q">#REF!</definedName>
    <definedName name="___Q_END__D_">#REF!</definedName>
    <definedName name="__D__R__END__R_">#REF!</definedName>
    <definedName name="__H_">#REF!</definedName>
    <definedName name="__T_">#REF!</definedName>
    <definedName name="__V__FS_R">#REF!</definedName>
    <definedName name="_A">#REF!</definedName>
    <definedName name="_B">#REF!</definedName>
    <definedName name="_C">#REF!</definedName>
    <definedName name="_C__R__">#REF!</definedName>
    <definedName name="_C__R___R__">#REF!</definedName>
    <definedName name="_C__R___R___DEL">#REF!</definedName>
    <definedName name="_C_END__L__?__">#REF!</definedName>
    <definedName name="_C_ESC__R_3__">#REF!</definedName>
    <definedName name="_C_ESC__R_4__">#REF!</definedName>
    <definedName name="_C_K3">#REF!</definedName>
    <definedName name="_C_R_2__">#REF!</definedName>
    <definedName name="_CB160__I199">#REF!</definedName>
    <definedName name="_CI2___L____END">#REF!</definedName>
    <definedName name="_D">#REF!</definedName>
    <definedName name="_D__C_M3_">#REF!</definedName>
    <definedName name="_D__R_3__">#REF!</definedName>
    <definedName name="_D__R_4____D_">#REF!</definedName>
    <definedName name="_DEL_">#REF!</definedName>
    <definedName name="_DQRI__END__D__">#REF!</definedName>
    <definedName name="_EDIT__HOME__DE">#REF!</definedName>
    <definedName name="_END__D___">#REF!</definedName>
    <definedName name="_END__D____R_">#REF!</definedName>
    <definedName name="_END__D__END__D">#REF!</definedName>
    <definedName name="_END__L_2_">#REF!</definedName>
    <definedName name="_END__U_">#REF!</definedName>
    <definedName name="_END__U__END_">#REF!</definedName>
    <definedName name="_END_U_">#REF!</definedName>
    <definedName name="_GETLABEL__IEVI">#REF!</definedName>
    <definedName name="_GOTO_A_A4_">#REF!</definedName>
    <definedName name="_GOTO_B2_">#REF!</definedName>
    <definedName name="_GOTO_B80_">#REF!</definedName>
    <definedName name="_GOTO_D_A1_">#REF!</definedName>
    <definedName name="_H">#REF!</definedName>
    <definedName name="_I">#REF!</definedName>
    <definedName name="_IF_K1_1__QUIT_">#REF!</definedName>
    <definedName name="_IF_M1_1__QUIT_">#REF!</definedName>
    <definedName name="_K">#REF!</definedName>
    <definedName name="_L">#REF!</definedName>
    <definedName name="_L_">#REF!</definedName>
    <definedName name="_L__END__D_">#REF!</definedName>
    <definedName name="_P">#REF!</definedName>
    <definedName name="_PGDN_">#REF!</definedName>
    <definedName name="_PGDN__QUIT_">#REF!</definedName>
    <definedName name="_Q">#REF!</definedName>
    <definedName name="_Q_">#REF!</definedName>
    <definedName name="_R">#REF!</definedName>
    <definedName name="_RE_">#REF!</definedName>
    <definedName name="_RNLR">#REF!</definedName>
    <definedName name="_ROUND_">#REF!</definedName>
    <definedName name="_S">#REF!</definedName>
    <definedName name="_SUM_">#REF!</definedName>
    <definedName name="_SUM__END_U_">#REF!</definedName>
    <definedName name="_SUM__U__END__U">#REF!</definedName>
    <definedName name="_T">#REF!</definedName>
    <definedName name="_U">#REF!</definedName>
    <definedName name="_U___D__R_">#REF!</definedName>
    <definedName name="_U__R__">#REF!</definedName>
    <definedName name="_V">#REF!</definedName>
    <definedName name="_W">#REF!</definedName>
    <definedName name="_WCS">#REF!</definedName>
    <definedName name="_WDR_">#REF!</definedName>
    <definedName name="_WIR_">#REF!</definedName>
    <definedName name="_X">#REF!</definedName>
    <definedName name="_Z">#REF!</definedName>
    <definedName name="CH1__I2_F">#REF!</definedName>
    <definedName name="_xlnm.Print_Area" localSheetId="4">'1'!$A$1:$O$1</definedName>
    <definedName name="_xlnm.Print_Area" localSheetId="1">'Kopsavilkums (1)'!$A$1:$H$23</definedName>
    <definedName name="_xlnm.Print_Area" localSheetId="0">'Kopsavilkums (2)'!$A$1:$H$23</definedName>
    <definedName name="_xlnm.Print_Area" localSheetId="2">'lok_tame Nr_1 kārtas darbi'!$A$1:$O$48</definedName>
    <definedName name="_xlnm.Print_Titles" localSheetId="2">'lok_tame Nr_1 kārtas darbi'!$13:$14</definedName>
    <definedName name="Excel_BuiltIn_Print_Area" localSheetId="4">'lok_tame Nr_1 kārtas darbi'!$A$1:$O$1</definedName>
    <definedName name="Excel_BuiltIn_Print_Area" localSheetId="1">#REF!</definedName>
    <definedName name="Excel_BuiltIn_Print_Area" localSheetId="0">#REF!</definedName>
    <definedName name="Excel_BuiltIn_Print_Area" localSheetId="2">'Kopsavilkums (2)'!$A$1:$O$48</definedName>
    <definedName name="Excel_BuiltIn_Print_Area">#REF!</definedName>
    <definedName name="Excel_BuiltIn_Print_Area_1_1">#REF!</definedName>
    <definedName name="Excel_BuiltIn_Print_Area_1_1_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_1" localSheetId="0">#REF!</definedName>
    <definedName name="Excel_BuiltIn_Print_Area_2_1">'Kopsavilkums (1)'!$A$1:$J$46</definedName>
    <definedName name="Excel_BuiltIn_Print_Area_2_1_1" localSheetId="0">#REF!</definedName>
    <definedName name="Excel_BuiltIn_Print_Area_2_1_1">'Kopsavilkums (1)'!$A$1:$J$42</definedName>
    <definedName name="Excel_BuiltIn_Print_Area_2_1_1_1" localSheetId="0">#REF!</definedName>
    <definedName name="Excel_BuiltIn_Print_Area_2_1_1_1">'Kopsavilkums (1)'!$A$1:$J$23</definedName>
    <definedName name="Excel_BuiltIn_Print_Area_2_1_1_1_1" localSheetId="0">#REF!</definedName>
    <definedName name="Excel_BuiltIn_Print_Area_2_1_1_1_1">'Kopsavilkums (1)'!$A$1:$I$30</definedName>
    <definedName name="Excel_BuiltIn_Print_Area_2_1_1_1_1_1" localSheetId="0">#REF!</definedName>
    <definedName name="Excel_BuiltIn_Print_Area_2_1_1_1_1_1">'Kopsavilkums (1)'!$A$1:$I$33</definedName>
    <definedName name="Excel_BuiltIn_Print_Area_2_1_1_1_1_1_1" localSheetId="0">#REF!</definedName>
    <definedName name="Excel_BuiltIn_Print_Area_2_1_1_1_1_1_1">'Kopsavilkums (1)'!$A$1:$I$22</definedName>
    <definedName name="Excel_BuiltIn_Print_Area_20">#REF!</definedName>
    <definedName name="Excel_BuiltIn_Print_Area_21">#REF!</definedName>
    <definedName name="Excel_BuiltIn_Print_Area_22">#REF!</definedName>
    <definedName name="Excel_BuiltIn_Print_Area_3_1">'lok_tame Nr_1 kārtas darbi'!$A$1:$O$809</definedName>
    <definedName name="Excel_BuiltIn_Print_Area_3_1_1">'lok_tame Nr_1 kārtas darbi'!$A$1:$O$791</definedName>
    <definedName name="Excel_BuiltIn_Print_Area_3_1_1_1">'lok_tame Nr_1 kārtas darbi'!$A$1:$O$575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3_1_1_1_1_1_1_1_1_1">#REF!</definedName>
    <definedName name="Excel_BuiltIn_Print_Area_3_1_1_1_1_1_1_1_1_1_1">#REF!</definedName>
    <definedName name="Excel_BuiltIn_Print_Area_3_1_1_1_1_1_1_1_1_1_1_1">#REF!</definedName>
    <definedName name="Excel_BuiltIn_Print_Area_3_1_1_1_1_1_1_1_1_1_1_1_1">#REF!</definedName>
    <definedName name="Excel_BuiltIn_Print_Area_3_1_1_1_1_1_1_1_1_1_1_1_1_1">#REF!</definedName>
    <definedName name="Excel_BuiltIn_Print_Area_3_1_1_1_1_1_1_1_1_1_1_1_1_1_1">#REF!</definedName>
    <definedName name="Excel_BuiltIn_Print_Area_3_1_1_1_1_1_1_1_1_1_1_1_1_1_1_1">#REF!</definedName>
    <definedName name="Excel_BuiltIn_Print_Area_3_1_1_1_1_1_1_1_1_1_1_1_1_1_1_1_1">#REF!</definedName>
    <definedName name="Excel_BuiltIn_Print_Area_3_1_1_1_1_1_1_1_1_1_1_1_1_1_1_1_1_1">#REF!</definedName>
    <definedName name="Excel_BuiltIn_Print_Area_3_1_1_1_1_1_1_1_1_1_1_1_1_1_1_1_1_1_1">#REF!</definedName>
    <definedName name="Excel_BuiltIn_Print_Area_3_1_1_1_1_1_1_1_1_1_1_1_1_1_1_1_1_1_1_1">#REF!</definedName>
    <definedName name="Excel_BuiltIn_Print_Area_3_1_1_1_1_1_1_1_1_1_1_1_1_1_1_1_1_1_1_1_1">#REF!</definedName>
    <definedName name="Excel_BuiltIn_Print_Area_3_1_1_1_1_1_1_1_1_1_1_1_1_1_1_1_1_1_1_1_1_1">#REF!</definedName>
    <definedName name="Excel_BuiltIn_Print_Area_3_1_1_1_1_1_1_1_1_1_1_1_1_1_1_1_1_1_1_1_1_1_1">#REF!</definedName>
    <definedName name="Excel_BuiltIn_Print_Area_3_1_1_1_1_1_1_1_1_1_2">#REF!</definedName>
    <definedName name="Excel_BuiltIn_Print_Area_3_1_1_1_1_1_1_1_1_1_3">#REF!</definedName>
    <definedName name="Excel_BuiltIn_Print_Area_3_1_1_1_1_1_1_1_1_2">#REF!</definedName>
    <definedName name="Excel_BuiltIn_Print_Area_3_1_1_1_1_1_1_1_1_3">#REF!</definedName>
    <definedName name="Excel_BuiltIn_Print_Area_3_1_1_1_1_1_1_1_2">#REF!</definedName>
    <definedName name="Excel_BuiltIn_Print_Area_3_1_1_1_1_1_1_1_3">#REF!</definedName>
    <definedName name="Excel_BuiltIn_Print_Area_3_1_1_1_1_1_2">#REF!</definedName>
    <definedName name="Excel_BuiltIn_Print_Area_3_1_1_1_1_1_3">#REF!</definedName>
    <definedName name="Excel_BuiltIn_Print_Area_3_1_1_1_1_2">#REF!</definedName>
    <definedName name="Excel_BuiltIn_Print_Area_3_1_1_1_1_3">#REF!</definedName>
    <definedName name="Excel_BuiltIn_Print_Area_3_1_1_2">#REF!</definedName>
    <definedName name="Excel_BuiltIn_Print_Area_3_1_1_3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6">#REF!</definedName>
    <definedName name="Excel_BuiltIn_Print_Area_7_1">'lok_tame Nr_1 kārtas darbi'!$A$1:$O$35</definedName>
    <definedName name="Excel_BuiltIn_Print_Area_7_1_1">'lok_tame Nr_1 kārtas darbi'!$A$1:$O$35</definedName>
    <definedName name="Excel_BuiltIn_Print_Area_7_1_1_1">'lok_tame Nr_1 kārtas darbi'!$A$1:$O$35</definedName>
    <definedName name="Excel_BuiltIn_Print_Area_8">#REF!</definedName>
    <definedName name="Excel_BuiltIn_Print_Area_9">#REF!</definedName>
    <definedName name="Excel_BuiltIn_Print_Titles" localSheetId="2">'Kopsavilkums (2)'!$13:$14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0">#REF!</definedName>
    <definedName name="Excel_BuiltIn_Print_Titles_21">#REF!</definedName>
    <definedName name="Excel_BuiltIn_Print_Titles_23" localSheetId="0">'lok_tame Nr_1 kārtas darbi'!#REF!</definedName>
    <definedName name="Excel_BuiltIn_Print_Titles_23">'1'!#REF!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5">#REF!</definedName>
    <definedName name="Excel_BuiltIn_Print_Titles_5_1">#REF!</definedName>
    <definedName name="Excel_BuiltIn_Print_Titles_5_1_1">#REF!</definedName>
    <definedName name="Excel_BuiltIn_Print_Titles_6">#REF!</definedName>
    <definedName name="IESPRAUZ_RINDU">#REF!</definedName>
    <definedName name="IZNICINA_RINDU">#REF!</definedName>
    <definedName name="UZGLABA_">#REF!</definedName>
  </definedNames>
  <calcPr fullCalcOnLoad="1"/>
</workbook>
</file>

<file path=xl/sharedStrings.xml><?xml version="1.0" encoding="utf-8"?>
<sst xmlns="http://schemas.openxmlformats.org/spreadsheetml/2006/main" count="246" uniqueCount="122">
  <si>
    <t xml:space="preserve"> KOPSAVILKUMA aprēķins </t>
  </si>
  <si>
    <t>Pasūtītājs:</t>
  </si>
  <si>
    <t>Tukuma evanģēliski-luteriskā darudze</t>
  </si>
  <si>
    <t xml:space="preserve">Objekta nosaukums:    </t>
  </si>
  <si>
    <t>Tukuma evanģēliski-luteriskā baznīca</t>
  </si>
  <si>
    <t xml:space="preserve">Objekta adrese:             </t>
  </si>
  <si>
    <t>Tukums, Brīvības laukumā 1</t>
  </si>
  <si>
    <t>SIA “Arhitektoniskās Izpētes grupa”</t>
  </si>
  <si>
    <t>Par kopējo summu, EUR</t>
  </si>
  <si>
    <t>Kopējā darbietilpība, c/h</t>
  </si>
  <si>
    <t>Tāme sastādīta  2014.gada 30. aprīlī</t>
  </si>
  <si>
    <t>Nr.p.k.</t>
  </si>
  <si>
    <t>Lokālās tāmes Nr.</t>
  </si>
  <si>
    <t>Darba veids vai konstruktīvā elementa nosaukums</t>
  </si>
  <si>
    <t>Tāmes izmaksa (EUR)</t>
  </si>
  <si>
    <t>Tai skaitā</t>
  </si>
  <si>
    <t>Darbietilpība (c/h)</t>
  </si>
  <si>
    <t>Darba alga (EUR)</t>
  </si>
  <si>
    <t>Materiāli (EUR)</t>
  </si>
  <si>
    <t>Mehān., instr.īre, amortizācija (EUR)</t>
  </si>
  <si>
    <t>2</t>
  </si>
  <si>
    <t>Logu un durvju restaurācijas 2.kārtas darbi</t>
  </si>
  <si>
    <t>KOPĀ:</t>
  </si>
  <si>
    <t>Virsizdevumi (%)</t>
  </si>
  <si>
    <t>Peļņa (%)</t>
  </si>
  <si>
    <t>t.sk.darba aizsardzība</t>
  </si>
  <si>
    <t>Darba devēja sociālais nodoklis (23.59%)</t>
  </si>
  <si>
    <t>Kopā bez PVN</t>
  </si>
  <si>
    <t>Apstiprināja Būvprojekta vadītājs M.Mihailova</t>
  </si>
  <si>
    <t>Tukuma Evaņģēliski Luteriskā darudze</t>
  </si>
  <si>
    <t>Tukuma Evaņģēliski Luteriskā baznīca</t>
  </si>
  <si>
    <t>1</t>
  </si>
  <si>
    <t>Logu un durvju restaurācijas 1.kārtas darbi</t>
  </si>
  <si>
    <t>Darba devēja sociālais nodoklis (23,59%)</t>
  </si>
  <si>
    <t>LOKĀLĀ TĀME Nr.1</t>
  </si>
  <si>
    <t>Logu un Durvju restaurācijas 1.kārtas darbi</t>
  </si>
  <si>
    <t>Tukuma Evaņģēliski Luteriskā draudze</t>
  </si>
  <si>
    <t xml:space="preserve">Objekts:    </t>
  </si>
  <si>
    <t>Tukums, Brīvības laukuma 1</t>
  </si>
  <si>
    <t>Tāme sastādīta 2014.gada tirgus cenās, pamatojoties uz “Ekas fasādes vienkāršotās renovācijas Apliecinājuma karti”</t>
  </si>
  <si>
    <t>Tāmes izmaksas</t>
  </si>
  <si>
    <t>Nr.
p.k.</t>
  </si>
  <si>
    <t>Darbu nosaukums</t>
  </si>
  <si>
    <t>mēr-
vienība</t>
  </si>
  <si>
    <t>Dau-
dzums</t>
  </si>
  <si>
    <t>Vienības izmaksas</t>
  </si>
  <si>
    <t>Kopā uz visu apjomu</t>
  </si>
  <si>
    <t>laika
norma
(c/h)</t>
  </si>
  <si>
    <t>darba
samaksas
likme
(Eur/h)</t>
  </si>
  <si>
    <t>darba
alga (Eur)</t>
  </si>
  <si>
    <t>materiāli
(Eur)</t>
  </si>
  <si>
    <t>mehā-
nismi un
instru-
menti (Eur)</t>
  </si>
  <si>
    <t>Kopā (Eur)</t>
  </si>
  <si>
    <t>darbie-
tilpība
(c/n)</t>
  </si>
  <si>
    <t>Summa (Eur)</t>
  </si>
  <si>
    <t>Sagatavošanas darbi</t>
  </si>
  <si>
    <t>1.1</t>
  </si>
  <si>
    <t>Restaurācijas darbu veikšanai nepeiciešamo darba zonu (galerija, kāpnes, kāpņu laukumi, zāles daļa) nosegšana ar preskartona plātnēm</t>
  </si>
  <si>
    <r>
      <t>m</t>
    </r>
    <r>
      <rPr>
        <vertAlign val="superscript"/>
        <sz val="9"/>
        <color indexed="8"/>
        <rFont val="Arial1"/>
        <family val="0"/>
      </rPr>
      <t>2</t>
    </r>
  </si>
  <si>
    <t>1.2</t>
  </si>
  <si>
    <t>Preskartons</t>
  </si>
  <si>
    <t>1.3</t>
  </si>
  <si>
    <t>Pašlīmējošā lente</t>
  </si>
  <si>
    <t>t.m.</t>
  </si>
  <si>
    <t>1.4</t>
  </si>
  <si>
    <t>Log un durvjailas aizklāšana ar plēvi</t>
  </si>
  <si>
    <t>1.5</t>
  </si>
  <si>
    <t>Celtniecības plēve, min 200 mikroni</t>
  </si>
  <si>
    <t>1.6</t>
  </si>
  <si>
    <t>Ārējās darba  darba zonas izolēšana ar preskartona plātnēm un plēvi</t>
  </si>
  <si>
    <r>
      <t>m</t>
    </r>
    <r>
      <rPr>
        <vertAlign val="superscript"/>
        <sz val="9"/>
        <color indexed="8"/>
        <rFont val="Arial1"/>
        <family val="0"/>
      </rPr>
      <t>3</t>
    </r>
  </si>
  <si>
    <t>1.7</t>
  </si>
  <si>
    <t>1.8</t>
  </si>
  <si>
    <t>1.9</t>
  </si>
  <si>
    <t>1.10</t>
  </si>
  <si>
    <t>Inventāro alumīnija sastatņu montāža, demontāža un noma iekšdarbiem</t>
  </si>
  <si>
    <r>
      <t>m</t>
    </r>
    <r>
      <rPr>
        <vertAlign val="superscript"/>
        <sz val="9"/>
        <rFont val="Arial"/>
        <family val="2"/>
      </rPr>
      <t>2</t>
    </r>
  </si>
  <si>
    <t>1.11</t>
  </si>
  <si>
    <t>Ailu malu savešana kārtībā pēc logu un durvju restaurācijas</t>
  </si>
  <si>
    <t>1.12</t>
  </si>
  <si>
    <t>Detalizēta fotofiksācija pirms, pēc un darba laikā un restaurācijas pases sagatavošana</t>
  </si>
  <si>
    <t>K-ts</t>
  </si>
  <si>
    <t>Logu un durvju  restaurācija</t>
  </si>
  <si>
    <t>2.1</t>
  </si>
  <si>
    <t>Logu metālkalumu demontāža ar marķēšanu restaurācijai, restaurācija un remonts,trūkstošo elementu izgatavošana pēc uz vietas esošā parauga un montāža pēc restaurācijas</t>
  </si>
  <si>
    <t>kompl</t>
  </si>
  <si>
    <t>2.2</t>
  </si>
  <si>
    <t>Vienvērtņu durvju metālkalumu demontāža ar marķēšanu restaurācijai un montāža pēc restaurācijas</t>
  </si>
  <si>
    <t>2.3</t>
  </si>
  <si>
    <t>Divvērtņu durvju metālkalumu demontāža ar marķēšanu restaurācijai un montāža pēc restaurācijas</t>
  </si>
  <si>
    <t>2.4</t>
  </si>
  <si>
    <t>Logu un restu demontāža un montāža, restaurācija atbilstoši aprakstiem lapās R1-01; R1-03 un R1-04), ieskaitot visu vēdlodziņu funkcionēšanas atjaunošanu; loga pārkrāsošana; ; blīvgumiju ielīmēšana iekšējai vērtnei</t>
  </si>
  <si>
    <t>m2</t>
  </si>
  <si>
    <t>2.5</t>
  </si>
  <si>
    <t>Divvērtņu durvju demontāža un montāža, restaurācija atbilstoši aprakstiem lapās R1-01; R1-02), pārkrāsošana</t>
  </si>
  <si>
    <t>2.6</t>
  </si>
  <si>
    <t>Vienvērtņu durvju demontāža un montāža, restaurācija atbilstoši aprakstiem lapās R1-01; R1-02), pārkrāsošana</t>
  </si>
  <si>
    <t>Dažādi darbi</t>
  </si>
  <si>
    <t>3.1</t>
  </si>
  <si>
    <t>Būvgružu izvākšana, transportēšana uz izgāztuvi</t>
  </si>
  <si>
    <t>m3</t>
  </si>
  <si>
    <t>3.2</t>
  </si>
  <si>
    <t>Objekta tīrīšana, nodošana pasūtītājam</t>
  </si>
  <si>
    <t>objekts</t>
  </si>
  <si>
    <t>Kopā</t>
  </si>
  <si>
    <t>Eur</t>
  </si>
  <si>
    <t>Materiālu, grunts apmaiņas un būvgružu transporta izdevumi</t>
  </si>
  <si>
    <t>%</t>
  </si>
  <si>
    <t>Tiešās izmaksas kopā</t>
  </si>
  <si>
    <t>Sastādīja:M.Mihailova</t>
  </si>
  <si>
    <t>Apstiprināja  būvproj. vad.: M.Mihailova</t>
  </si>
  <si>
    <t>Piezīmes:skat.kopā ar rasējumiem</t>
  </si>
  <si>
    <t>LOKĀLĀ TĀME Nr.2</t>
  </si>
  <si>
    <t>Logu  restaurācijas 2.kārtas darbi</t>
  </si>
  <si>
    <t>Log ailas aizklāšana ar plēvi</t>
  </si>
  <si>
    <t>Logu  restaurācija</t>
  </si>
  <si>
    <t>Logu metālkalumu demontāža ar marķēšanu restaurācijai un montāža pēc restaurācijas</t>
  </si>
  <si>
    <t>Logu montāža, demontāža, palodžu un logu restaurācija (viena kārta) atbilstoši aprakstiem lapās R1-01; R1-05); jaunas  koka  stiklapakešu iekšējā vērtne ar virsgaismu; ieskaitot montāža, salāgošana, gruntēšana, krāsošana ar lineļļas bāzes krāsām 3x; blīvgumiju ierīkošana iekšējai vērtnei</t>
  </si>
  <si>
    <t xml:space="preserve"> triecienizturīgas plēves ierīkošana ārējā vērtnē</t>
  </si>
  <si>
    <t>Būvgružu izvākšana, transportēšana  izgāztuvi</t>
  </si>
  <si>
    <t>ls</t>
  </si>
  <si>
    <t>Apstiprināja  būvproj. vad.:M.Mihailova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</si>
</sst>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_-;\-* #,##0.00_-;_-* \-??_-;_-@_-"/>
    <numFmt numFmtId="165" formatCode="0.0"/>
  </numFmts>
  <fonts count="58"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name val="Courier New"/>
      <family val="3"/>
    </font>
    <font>
      <sz val="10"/>
      <name val="MS Sans Serif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6"/>
      <name val="Lucida Sans Unicode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vertAlign val="superscript"/>
      <sz val="9"/>
      <color indexed="8"/>
      <name val="Arial1"/>
      <family val="0"/>
    </font>
    <font>
      <sz val="9"/>
      <name val="Tahoma"/>
      <family val="2"/>
    </font>
    <font>
      <vertAlign val="superscript"/>
      <sz val="9"/>
      <name val="Arial"/>
      <family val="2"/>
    </font>
    <font>
      <sz val="10"/>
      <name val="Tahoma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" fillId="0" borderId="0">
      <alignment/>
      <protection/>
    </xf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59" applyNumberFormat="1" applyFont="1" applyFill="1" applyBorder="1" applyAlignment="1" applyProtection="1">
      <alignment/>
      <protection/>
    </xf>
    <xf numFmtId="0" fontId="7" fillId="0" borderId="0" xfId="59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justify" vertical="center" wrapText="1"/>
    </xf>
    <xf numFmtId="4" fontId="0" fillId="0" borderId="11" xfId="52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right" vertical="center"/>
      <protection/>
    </xf>
    <xf numFmtId="4" fontId="9" fillId="33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2" fontId="9" fillId="33" borderId="13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4" fontId="12" fillId="0" borderId="0" xfId="52" applyNumberFormat="1" applyFont="1" applyFill="1" applyBorder="1" applyAlignment="1">
      <alignment horizontal="center" vertical="center" wrapText="1"/>
      <protection/>
    </xf>
    <xf numFmtId="4" fontId="12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12" fillId="33" borderId="0" xfId="0" applyNumberFormat="1" applyFont="1" applyFill="1" applyBorder="1" applyAlignment="1" applyProtection="1">
      <alignment horizontal="right" vertical="center"/>
      <protection/>
    </xf>
    <xf numFmtId="4" fontId="13" fillId="33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2" fontId="9" fillId="33" borderId="0" xfId="0" applyNumberFormat="1" applyFont="1" applyFill="1" applyBorder="1" applyAlignment="1" applyProtection="1">
      <alignment horizontal="right" vertical="center"/>
      <protection/>
    </xf>
    <xf numFmtId="4" fontId="12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justify" vertical="center" wrapText="1"/>
    </xf>
    <xf numFmtId="4" fontId="0" fillId="0" borderId="14" xfId="52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7" fillId="33" borderId="15" xfId="0" applyNumberFormat="1" applyFont="1" applyFill="1" applyBorder="1" applyAlignment="1" applyProtection="1">
      <alignment horizontal="right" vertical="center"/>
      <protection/>
    </xf>
    <xf numFmtId="4" fontId="7" fillId="33" borderId="15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4" fontId="0" fillId="0" borderId="0" xfId="0" applyNumberFormat="1" applyFont="1" applyFill="1" applyAlignment="1">
      <alignment horizontal="left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33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49" fontId="16" fillId="0" borderId="13" xfId="0" applyNumberFormat="1" applyFont="1" applyFill="1" applyBorder="1" applyAlignment="1">
      <alignment horizontal="center" vertical="center"/>
    </xf>
    <xf numFmtId="2" fontId="16" fillId="0" borderId="13" xfId="53" applyNumberFormat="1" applyFont="1" applyFill="1" applyBorder="1" applyAlignment="1">
      <alignment horizontal="left" vertical="top" wrapText="1"/>
      <protection/>
    </xf>
    <xf numFmtId="2" fontId="16" fillId="0" borderId="13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4" fontId="16" fillId="33" borderId="13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top" wrapText="1"/>
    </xf>
    <xf numFmtId="2" fontId="18" fillId="0" borderId="13" xfId="53" applyNumberFormat="1" applyFont="1" applyFill="1" applyBorder="1" applyAlignment="1">
      <alignment horizontal="left" vertical="top" wrapText="1"/>
      <protection/>
    </xf>
    <xf numFmtId="2" fontId="18" fillId="0" borderId="13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/>
    </xf>
    <xf numFmtId="4" fontId="18" fillId="0" borderId="13" xfId="0" applyNumberFormat="1" applyFont="1" applyFill="1" applyBorder="1" applyAlignment="1">
      <alignment horizontal="center" vertical="center"/>
    </xf>
    <xf numFmtId="4" fontId="18" fillId="33" borderId="13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left" vertical="center" wrapText="1"/>
    </xf>
    <xf numFmtId="1" fontId="16" fillId="0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wrapText="1"/>
    </xf>
    <xf numFmtId="164" fontId="12" fillId="0" borderId="13" xfId="0" applyNumberFormat="1" applyFont="1" applyFill="1" applyBorder="1" applyAlignment="1">
      <alignment horizontal="left" vertical="center" wrapText="1"/>
    </xf>
    <xf numFmtId="164" fontId="12" fillId="33" borderId="13" xfId="0" applyNumberFormat="1" applyFont="1" applyFill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center" vertical="center"/>
    </xf>
    <xf numFmtId="4" fontId="20" fillId="33" borderId="13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164" fontId="8" fillId="33" borderId="13" xfId="0" applyNumberFormat="1" applyFont="1" applyFill="1" applyBorder="1" applyAlignment="1">
      <alignment horizontal="left" vertical="center" wrapText="1"/>
    </xf>
    <xf numFmtId="0" fontId="8" fillId="0" borderId="13" xfId="51" applyFont="1" applyFill="1" applyBorder="1" applyAlignment="1">
      <alignment horizontal="left" vertical="center" wrapText="1"/>
      <protection/>
    </xf>
    <xf numFmtId="165" fontId="8" fillId="0" borderId="13" xfId="51" applyNumberFormat="1" applyFont="1" applyFill="1" applyBorder="1" applyAlignment="1">
      <alignment horizontal="center" vertical="center" wrapText="1"/>
      <protection/>
    </xf>
    <xf numFmtId="49" fontId="9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center" wrapText="1"/>
    </xf>
    <xf numFmtId="2" fontId="12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33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vertical="center"/>
    </xf>
    <xf numFmtId="4" fontId="8" fillId="33" borderId="13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right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4" fontId="23" fillId="0" borderId="13" xfId="0" applyNumberFormat="1" applyFont="1" applyFill="1" applyBorder="1" applyAlignment="1">
      <alignment vertical="center"/>
    </xf>
    <xf numFmtId="4" fontId="23" fillId="33" borderId="13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Font="1" applyFill="1" applyAlignment="1">
      <alignment horizontal="right" vertical="top" wrapText="1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2" fontId="12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16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4" fontId="23" fillId="0" borderId="17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59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</cellXfs>
  <cellStyles count="55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rmal 2" xfId="48"/>
    <cellStyle name="Normal 3" xfId="49"/>
    <cellStyle name="Normal 4" xfId="50"/>
    <cellStyle name="Normal_1-4-1_Mura_konstr_Rest" xfId="51"/>
    <cellStyle name="Normal_Kazino kazino tauers klub" xfId="52"/>
    <cellStyle name="Normal_Sheet1" xfId="53"/>
    <cellStyle name="Nosaukums" xfId="54"/>
    <cellStyle name="Parastais 2" xfId="55"/>
    <cellStyle name="Pārbaudes šūna" xfId="56"/>
    <cellStyle name="Paskaidrojošs teksts" xfId="57"/>
    <cellStyle name="Piezīme" xfId="58"/>
    <cellStyle name="Percent" xfId="59"/>
    <cellStyle name="Saistītā šūna" xfId="60"/>
    <cellStyle name="Slikts" xfId="61"/>
    <cellStyle name="Style 1" xfId="62"/>
    <cellStyle name="Currency" xfId="63"/>
    <cellStyle name="Currency [0]" xfId="64"/>
    <cellStyle name="Virsraksts 1" xfId="65"/>
    <cellStyle name="Virsraksts 2" xfId="66"/>
    <cellStyle name="Virsraksts 3" xfId="67"/>
    <cellStyle name="Virsraksts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1" name="Text 305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2" name="Text 306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3" name="Text 307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4" name="Text 308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5" name="Text 309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6" name="Text 310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7" name="Text 311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8" name="Text 312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9" name="Text 313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10" name="Text 314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11" name="Text 315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12" name="Text 316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13" name="Text 317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14" name="Text 318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15" name="Text 319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16" name="Text 320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17" name="Text 321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18" name="Text 322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19" name="Text 323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20" name="Text 324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21" name="Text 325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22" name="Text 326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23" name="Text 327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24" name="Text 328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25" name="Text 329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26" name="Text 330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27" name="Text 331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28" name="Text 332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29" name="Text 333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30" name="Text 334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31" name="Text 335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32" name="Text 336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33" name="Text 337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34" name="Text 338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35" name="Text 339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36" name="Text 340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37" name="Text 341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38" name="Text 342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39" name="Text 343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40" name="Text 344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41" name="Text 345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42" name="Text 346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43" name="Text 347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44" name="Text 348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45" name="Text 349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46" name="Text 350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47" name="Text 351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48" name="Text 352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49" name="Text 353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50" name="Text 354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51" name="Text 355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52" name="Text 356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53" name="Text 357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54" name="Text 358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55" name="Text 359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56" name="Text 360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57" name="Text 361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58" name="Text 362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59" name="Text 363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60" name="Text 364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61" name="Text 365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62" name="Text 366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63" name="Text 367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64" name="Text 368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65" name="Text 369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66" name="Text 370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67" name="Text 371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68" name="Text 372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69" name="Text 373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70" name="Text 374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71" name="Text 375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72" name="Text 376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73" name="Text 377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74" name="Text 378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75" name="Text 379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35</xdr:row>
      <xdr:rowOff>361950</xdr:rowOff>
    </xdr:to>
    <xdr:sp>
      <xdr:nvSpPr>
        <xdr:cNvPr id="76" name="Text 380"/>
        <xdr:cNvSpPr txBox="1">
          <a:spLocks noChangeArrowheads="1"/>
        </xdr:cNvSpPr>
      </xdr:nvSpPr>
      <xdr:spPr>
        <a:xfrm>
          <a:off x="3686175" y="1173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77" name="Text 457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78" name="Text 458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79" name="Text 459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80" name="Text 460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81" name="Text 461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82" name="Text 462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83" name="Text 463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84" name="Text 464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85" name="Text 465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86" name="Text 466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87" name="Text 467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88" name="Text 468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89" name="Text 469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90" name="Text 470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91" name="Text 471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92" name="Text 472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93" name="Text 473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94" name="Text 474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95" name="Text 475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96" name="Text 476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97" name="Text 477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98" name="Text 478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99" name="Text 479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00" name="Text 480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01" name="Text 481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02" name="Text 482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03" name="Text 483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04" name="Text 484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05" name="Text 485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06" name="Text 486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07" name="Text 487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08" name="Text 488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09" name="Text 489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10" name="Text 490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11" name="Text 491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12" name="Text 492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13" name="Text 493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14" name="Text 494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15" name="Text 495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16" name="Text 496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17" name="Text 497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18" name="Text 498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19" name="Text 499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20" name="Text 500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21" name="Text 501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22" name="Text 502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23" name="Text 503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24" name="Text 504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25" name="Text 505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26" name="Text 506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27" name="Text 507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28" name="Text 508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29" name="Text 509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30" name="Text 510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31" name="Text 511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32" name="Text 512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33" name="Text 513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34" name="Text 514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35" name="Text 515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36" name="Text 516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37" name="Text 517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38" name="Text 518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39" name="Text 519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40" name="Text 520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41" name="Text 521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42" name="Text 522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43" name="Text 523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44" name="Text 524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45" name="Text 525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46" name="Text 526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47" name="Text 527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48" name="Text 528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49" name="Text 529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50" name="Text 530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51" name="Text 531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52" name="Text 532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53" name="Text 533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54" name="Text 534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55" name="Text 535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56" name="Text 536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57" name="Text 537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58" name="Text 538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59" name="Text 539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60" name="Text 540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61" name="Text 541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62" name="Text 542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63" name="Text 543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64" name="Text 544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65" name="Text 545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66" name="Text 546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67" name="Text 547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68" name="Text 548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69" name="Text 549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70" name="Text 550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71" name="Text 551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72" name="Text 552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73" name="Text 553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74" name="Text 554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75" name="Text 555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76" name="Text 556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77" name="Text 557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78" name="Text 558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79" name="Text 559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80" name="Text 560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81" name="Text 561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82" name="Text 562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83" name="Text 563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84" name="Text 564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85" name="Text 565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86" name="Text 566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87" name="Text 567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88" name="Text 568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89" name="Text 569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90" name="Text 570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91" name="Text 571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92" name="Text 572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93" name="Text 573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94" name="Text 574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95" name="Text 575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96" name="Text 576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97" name="Text 577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98" name="Text 578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199" name="Text 579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00" name="Text 580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01" name="Text 581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02" name="Text 582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03" name="Text 583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04" name="Text 584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05" name="Text 585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06" name="Text 586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07" name="Text 587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08" name="Text 588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09" name="Text 589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10" name="Text 590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11" name="Text 591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12" name="Text 592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13" name="Text 593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14" name="Text 594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15" name="Text 595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16" name="Text 596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17" name="Text 597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18" name="Text 598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19" name="Text 599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20" name="Text 600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21" name="Text 601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22" name="Text 602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23" name="Text 603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24" name="Text 604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25" name="Text 605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26" name="Text 606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27" name="Text 607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352425</xdr:rowOff>
    </xdr:from>
    <xdr:to>
      <xdr:col>2</xdr:col>
      <xdr:colOff>76200</xdr:colOff>
      <xdr:row>36</xdr:row>
      <xdr:rowOff>114300</xdr:rowOff>
    </xdr:to>
    <xdr:sp>
      <xdr:nvSpPr>
        <xdr:cNvPr id="228" name="Text 608"/>
        <xdr:cNvSpPr txBox="1">
          <a:spLocks noChangeArrowheads="1"/>
        </xdr:cNvSpPr>
      </xdr:nvSpPr>
      <xdr:spPr>
        <a:xfrm>
          <a:off x="3686175" y="11734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35</xdr:row>
      <xdr:rowOff>352425</xdr:rowOff>
    </xdr:from>
    <xdr:to>
      <xdr:col>2</xdr:col>
      <xdr:colOff>28575</xdr:colOff>
      <xdr:row>36</xdr:row>
      <xdr:rowOff>95250</xdr:rowOff>
    </xdr:to>
    <xdr:sp>
      <xdr:nvSpPr>
        <xdr:cNvPr id="229" name="Text 609"/>
        <xdr:cNvSpPr txBox="1">
          <a:spLocks noChangeArrowheads="1"/>
        </xdr:cNvSpPr>
      </xdr:nvSpPr>
      <xdr:spPr>
        <a:xfrm>
          <a:off x="2828925" y="1173480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35</xdr:row>
      <xdr:rowOff>352425</xdr:rowOff>
    </xdr:from>
    <xdr:to>
      <xdr:col>2</xdr:col>
      <xdr:colOff>28575</xdr:colOff>
      <xdr:row>36</xdr:row>
      <xdr:rowOff>95250</xdr:rowOff>
    </xdr:to>
    <xdr:sp>
      <xdr:nvSpPr>
        <xdr:cNvPr id="230" name="Text 610"/>
        <xdr:cNvSpPr txBox="1">
          <a:spLocks noChangeArrowheads="1"/>
        </xdr:cNvSpPr>
      </xdr:nvSpPr>
      <xdr:spPr>
        <a:xfrm>
          <a:off x="2828925" y="1173480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35</xdr:row>
      <xdr:rowOff>352425</xdr:rowOff>
    </xdr:from>
    <xdr:to>
      <xdr:col>2</xdr:col>
      <xdr:colOff>28575</xdr:colOff>
      <xdr:row>36</xdr:row>
      <xdr:rowOff>95250</xdr:rowOff>
    </xdr:to>
    <xdr:sp>
      <xdr:nvSpPr>
        <xdr:cNvPr id="231" name="Text 611"/>
        <xdr:cNvSpPr txBox="1">
          <a:spLocks noChangeArrowheads="1"/>
        </xdr:cNvSpPr>
      </xdr:nvSpPr>
      <xdr:spPr>
        <a:xfrm>
          <a:off x="2828925" y="1173480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35</xdr:row>
      <xdr:rowOff>352425</xdr:rowOff>
    </xdr:from>
    <xdr:to>
      <xdr:col>2</xdr:col>
      <xdr:colOff>28575</xdr:colOff>
      <xdr:row>36</xdr:row>
      <xdr:rowOff>95250</xdr:rowOff>
    </xdr:to>
    <xdr:sp>
      <xdr:nvSpPr>
        <xdr:cNvPr id="232" name="Text 612"/>
        <xdr:cNvSpPr txBox="1">
          <a:spLocks noChangeArrowheads="1"/>
        </xdr:cNvSpPr>
      </xdr:nvSpPr>
      <xdr:spPr>
        <a:xfrm>
          <a:off x="2828925" y="1173480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35</xdr:row>
      <xdr:rowOff>352425</xdr:rowOff>
    </xdr:from>
    <xdr:to>
      <xdr:col>2</xdr:col>
      <xdr:colOff>28575</xdr:colOff>
      <xdr:row>36</xdr:row>
      <xdr:rowOff>95250</xdr:rowOff>
    </xdr:to>
    <xdr:sp>
      <xdr:nvSpPr>
        <xdr:cNvPr id="233" name="Text 613"/>
        <xdr:cNvSpPr txBox="1">
          <a:spLocks noChangeArrowheads="1"/>
        </xdr:cNvSpPr>
      </xdr:nvSpPr>
      <xdr:spPr>
        <a:xfrm>
          <a:off x="2828925" y="1173480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35</xdr:row>
      <xdr:rowOff>352425</xdr:rowOff>
    </xdr:from>
    <xdr:to>
      <xdr:col>2</xdr:col>
      <xdr:colOff>28575</xdr:colOff>
      <xdr:row>36</xdr:row>
      <xdr:rowOff>95250</xdr:rowOff>
    </xdr:to>
    <xdr:sp>
      <xdr:nvSpPr>
        <xdr:cNvPr id="234" name="Text 614"/>
        <xdr:cNvSpPr txBox="1">
          <a:spLocks noChangeArrowheads="1"/>
        </xdr:cNvSpPr>
      </xdr:nvSpPr>
      <xdr:spPr>
        <a:xfrm>
          <a:off x="2828925" y="1173480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35</xdr:row>
      <xdr:rowOff>352425</xdr:rowOff>
    </xdr:from>
    <xdr:to>
      <xdr:col>2</xdr:col>
      <xdr:colOff>28575</xdr:colOff>
      <xdr:row>36</xdr:row>
      <xdr:rowOff>95250</xdr:rowOff>
    </xdr:to>
    <xdr:sp>
      <xdr:nvSpPr>
        <xdr:cNvPr id="235" name="Text 615"/>
        <xdr:cNvSpPr txBox="1">
          <a:spLocks noChangeArrowheads="1"/>
        </xdr:cNvSpPr>
      </xdr:nvSpPr>
      <xdr:spPr>
        <a:xfrm>
          <a:off x="2828925" y="1173480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35</xdr:row>
      <xdr:rowOff>352425</xdr:rowOff>
    </xdr:from>
    <xdr:to>
      <xdr:col>2</xdr:col>
      <xdr:colOff>28575</xdr:colOff>
      <xdr:row>36</xdr:row>
      <xdr:rowOff>95250</xdr:rowOff>
    </xdr:to>
    <xdr:sp>
      <xdr:nvSpPr>
        <xdr:cNvPr id="236" name="Text 616"/>
        <xdr:cNvSpPr txBox="1">
          <a:spLocks noChangeArrowheads="1"/>
        </xdr:cNvSpPr>
      </xdr:nvSpPr>
      <xdr:spPr>
        <a:xfrm>
          <a:off x="2828925" y="1173480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35</xdr:row>
      <xdr:rowOff>352425</xdr:rowOff>
    </xdr:from>
    <xdr:to>
      <xdr:col>2</xdr:col>
      <xdr:colOff>28575</xdr:colOff>
      <xdr:row>36</xdr:row>
      <xdr:rowOff>95250</xdr:rowOff>
    </xdr:to>
    <xdr:sp>
      <xdr:nvSpPr>
        <xdr:cNvPr id="237" name="Text 617"/>
        <xdr:cNvSpPr txBox="1">
          <a:spLocks noChangeArrowheads="1"/>
        </xdr:cNvSpPr>
      </xdr:nvSpPr>
      <xdr:spPr>
        <a:xfrm>
          <a:off x="2828925" y="1173480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35</xdr:row>
      <xdr:rowOff>352425</xdr:rowOff>
    </xdr:from>
    <xdr:to>
      <xdr:col>2</xdr:col>
      <xdr:colOff>28575</xdr:colOff>
      <xdr:row>36</xdr:row>
      <xdr:rowOff>95250</xdr:rowOff>
    </xdr:to>
    <xdr:sp>
      <xdr:nvSpPr>
        <xdr:cNvPr id="238" name="Text 618"/>
        <xdr:cNvSpPr txBox="1">
          <a:spLocks noChangeArrowheads="1"/>
        </xdr:cNvSpPr>
      </xdr:nvSpPr>
      <xdr:spPr>
        <a:xfrm>
          <a:off x="2828925" y="1173480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35</xdr:row>
      <xdr:rowOff>352425</xdr:rowOff>
    </xdr:from>
    <xdr:to>
      <xdr:col>2</xdr:col>
      <xdr:colOff>28575</xdr:colOff>
      <xdr:row>36</xdr:row>
      <xdr:rowOff>95250</xdr:rowOff>
    </xdr:to>
    <xdr:sp>
      <xdr:nvSpPr>
        <xdr:cNvPr id="239" name="Text 619"/>
        <xdr:cNvSpPr txBox="1">
          <a:spLocks noChangeArrowheads="1"/>
        </xdr:cNvSpPr>
      </xdr:nvSpPr>
      <xdr:spPr>
        <a:xfrm>
          <a:off x="2828925" y="1173480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35</xdr:row>
      <xdr:rowOff>352425</xdr:rowOff>
    </xdr:from>
    <xdr:to>
      <xdr:col>2</xdr:col>
      <xdr:colOff>28575</xdr:colOff>
      <xdr:row>36</xdr:row>
      <xdr:rowOff>95250</xdr:rowOff>
    </xdr:to>
    <xdr:sp>
      <xdr:nvSpPr>
        <xdr:cNvPr id="240" name="Text 620"/>
        <xdr:cNvSpPr txBox="1">
          <a:spLocks noChangeArrowheads="1"/>
        </xdr:cNvSpPr>
      </xdr:nvSpPr>
      <xdr:spPr>
        <a:xfrm>
          <a:off x="2828925" y="1173480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1" name="Text 305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2" name="Text 306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3" name="Text 307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4" name="Text 308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5" name="Text 309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6" name="Text 310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7" name="Text 311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8" name="Text 312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9" name="Text 313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10" name="Text 314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11" name="Text 315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12" name="Text 316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13" name="Text 317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14" name="Text 318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15" name="Text 319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16" name="Text 320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17" name="Text 321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18" name="Text 322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19" name="Text 323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20" name="Text 324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21" name="Text 325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22" name="Text 326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23" name="Text 327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24" name="Text 328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25" name="Text 329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26" name="Text 330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27" name="Text 331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28" name="Text 332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29" name="Text 333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30" name="Text 334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31" name="Text 335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32" name="Text 336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33" name="Text 337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34" name="Text 338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35" name="Text 339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36" name="Text 340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37" name="Text 341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38" name="Text 342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39" name="Text 343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40" name="Text 344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41" name="Text 345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42" name="Text 346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43" name="Text 347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44" name="Text 348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45" name="Text 349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46" name="Text 350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47" name="Text 351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48" name="Text 352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49" name="Text 353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50" name="Text 354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51" name="Text 355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52" name="Text 356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53" name="Text 357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54" name="Text 358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55" name="Text 359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56" name="Text 360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57" name="Text 361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58" name="Text 362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59" name="Text 363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60" name="Text 364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61" name="Text 365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62" name="Text 366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63" name="Text 367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64" name="Text 368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65" name="Text 369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66" name="Text 370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67" name="Text 371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68" name="Text 372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69" name="Text 373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70" name="Text 374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71" name="Text 375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72" name="Text 376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73" name="Text 377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74" name="Text 378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75" name="Text 379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428625</xdr:colOff>
      <xdr:row>31</xdr:row>
      <xdr:rowOff>200025</xdr:rowOff>
    </xdr:to>
    <xdr:sp>
      <xdr:nvSpPr>
        <xdr:cNvPr id="76" name="Text 380"/>
        <xdr:cNvSpPr txBox="1">
          <a:spLocks noChangeArrowheads="1"/>
        </xdr:cNvSpPr>
      </xdr:nvSpPr>
      <xdr:spPr>
        <a:xfrm>
          <a:off x="5057775" y="84963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77" name="Text 457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78" name="Text 458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79" name="Text 459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80" name="Text 460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81" name="Text 461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82" name="Text 462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83" name="Text 463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84" name="Text 464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85" name="Text 465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86" name="Text 466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87" name="Text 467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88" name="Text 468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89" name="Text 469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90" name="Text 470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91" name="Text 471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92" name="Text 472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93" name="Text 473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94" name="Text 474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95" name="Text 475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96" name="Text 476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97" name="Text 477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98" name="Text 478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99" name="Text 479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00" name="Text 480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01" name="Text 481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02" name="Text 482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03" name="Text 483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04" name="Text 484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05" name="Text 485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06" name="Text 486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07" name="Text 487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08" name="Text 488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09" name="Text 489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10" name="Text 490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11" name="Text 491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12" name="Text 492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13" name="Text 493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14" name="Text 494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15" name="Text 495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16" name="Text 496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17" name="Text 497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18" name="Text 498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19" name="Text 499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20" name="Text 500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21" name="Text 501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22" name="Text 502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23" name="Text 503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24" name="Text 504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25" name="Text 505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26" name="Text 506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27" name="Text 507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28" name="Text 508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29" name="Text 509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30" name="Text 510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31" name="Text 511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32" name="Text 512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33" name="Text 513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34" name="Text 514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35" name="Text 515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36" name="Text 516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37" name="Text 517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38" name="Text 518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39" name="Text 519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40" name="Text 520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41" name="Text 521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42" name="Text 522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43" name="Text 523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44" name="Text 524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45" name="Text 525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46" name="Text 526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47" name="Text 527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48" name="Text 528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49" name="Text 529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50" name="Text 530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51" name="Text 531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52" name="Text 532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53" name="Text 533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54" name="Text 534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55" name="Text 535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56" name="Text 536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57" name="Text 537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58" name="Text 538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59" name="Text 539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60" name="Text 540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61" name="Text 541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62" name="Text 542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63" name="Text 543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64" name="Text 544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65" name="Text 545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66" name="Text 546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67" name="Text 547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68" name="Text 548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69" name="Text 549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70" name="Text 550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71" name="Text 551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72" name="Text 552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73" name="Text 553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74" name="Text 554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75" name="Text 555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76" name="Text 556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77" name="Text 557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78" name="Text 558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79" name="Text 559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80" name="Text 560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81" name="Text 561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82" name="Text 562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83" name="Text 563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84" name="Text 564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85" name="Text 565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86" name="Text 566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87" name="Text 567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88" name="Text 568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89" name="Text 569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90" name="Text 570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91" name="Text 571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92" name="Text 572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93" name="Text 573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94" name="Text 574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95" name="Text 575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96" name="Text 576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97" name="Text 577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98" name="Text 578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199" name="Text 579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00" name="Text 580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01" name="Text 581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02" name="Text 582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03" name="Text 583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04" name="Text 584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05" name="Text 585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06" name="Text 586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07" name="Text 587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08" name="Text 588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09" name="Text 589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10" name="Text 590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11" name="Text 591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12" name="Text 592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13" name="Text 593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14" name="Text 594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15" name="Text 595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16" name="Text 596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17" name="Text 597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18" name="Text 598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19" name="Text 599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20" name="Text 600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21" name="Text 601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22" name="Text 602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23" name="Text 603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24" name="Text 604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25" name="Text 605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26" name="Text 606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27" name="Text 607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180975</xdr:rowOff>
    </xdr:from>
    <xdr:to>
      <xdr:col>4</xdr:col>
      <xdr:colOff>419100</xdr:colOff>
      <xdr:row>32</xdr:row>
      <xdr:rowOff>76200</xdr:rowOff>
    </xdr:to>
    <xdr:sp>
      <xdr:nvSpPr>
        <xdr:cNvPr id="228" name="Text 608"/>
        <xdr:cNvSpPr txBox="1">
          <a:spLocks noChangeArrowheads="1"/>
        </xdr:cNvSpPr>
      </xdr:nvSpPr>
      <xdr:spPr>
        <a:xfrm>
          <a:off x="5057775" y="84963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31</xdr:row>
      <xdr:rowOff>180975</xdr:rowOff>
    </xdr:from>
    <xdr:to>
      <xdr:col>4</xdr:col>
      <xdr:colOff>371475</xdr:colOff>
      <xdr:row>32</xdr:row>
      <xdr:rowOff>57150</xdr:rowOff>
    </xdr:to>
    <xdr:sp>
      <xdr:nvSpPr>
        <xdr:cNvPr id="229" name="Text 609"/>
        <xdr:cNvSpPr txBox="1">
          <a:spLocks noChangeArrowheads="1"/>
        </xdr:cNvSpPr>
      </xdr:nvSpPr>
      <xdr:spPr>
        <a:xfrm>
          <a:off x="4257675" y="8496300"/>
          <a:ext cx="819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31</xdr:row>
      <xdr:rowOff>180975</xdr:rowOff>
    </xdr:from>
    <xdr:to>
      <xdr:col>4</xdr:col>
      <xdr:colOff>371475</xdr:colOff>
      <xdr:row>32</xdr:row>
      <xdr:rowOff>57150</xdr:rowOff>
    </xdr:to>
    <xdr:sp>
      <xdr:nvSpPr>
        <xdr:cNvPr id="230" name="Text 610"/>
        <xdr:cNvSpPr txBox="1">
          <a:spLocks noChangeArrowheads="1"/>
        </xdr:cNvSpPr>
      </xdr:nvSpPr>
      <xdr:spPr>
        <a:xfrm>
          <a:off x="4257675" y="8496300"/>
          <a:ext cx="819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31</xdr:row>
      <xdr:rowOff>180975</xdr:rowOff>
    </xdr:from>
    <xdr:to>
      <xdr:col>4</xdr:col>
      <xdr:colOff>371475</xdr:colOff>
      <xdr:row>32</xdr:row>
      <xdr:rowOff>57150</xdr:rowOff>
    </xdr:to>
    <xdr:sp>
      <xdr:nvSpPr>
        <xdr:cNvPr id="231" name="Text 611"/>
        <xdr:cNvSpPr txBox="1">
          <a:spLocks noChangeArrowheads="1"/>
        </xdr:cNvSpPr>
      </xdr:nvSpPr>
      <xdr:spPr>
        <a:xfrm>
          <a:off x="4257675" y="8496300"/>
          <a:ext cx="819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31</xdr:row>
      <xdr:rowOff>180975</xdr:rowOff>
    </xdr:from>
    <xdr:to>
      <xdr:col>4</xdr:col>
      <xdr:colOff>371475</xdr:colOff>
      <xdr:row>32</xdr:row>
      <xdr:rowOff>57150</xdr:rowOff>
    </xdr:to>
    <xdr:sp>
      <xdr:nvSpPr>
        <xdr:cNvPr id="232" name="Text 612"/>
        <xdr:cNvSpPr txBox="1">
          <a:spLocks noChangeArrowheads="1"/>
        </xdr:cNvSpPr>
      </xdr:nvSpPr>
      <xdr:spPr>
        <a:xfrm>
          <a:off x="4257675" y="8496300"/>
          <a:ext cx="819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31</xdr:row>
      <xdr:rowOff>180975</xdr:rowOff>
    </xdr:from>
    <xdr:to>
      <xdr:col>4</xdr:col>
      <xdr:colOff>371475</xdr:colOff>
      <xdr:row>32</xdr:row>
      <xdr:rowOff>57150</xdr:rowOff>
    </xdr:to>
    <xdr:sp>
      <xdr:nvSpPr>
        <xdr:cNvPr id="233" name="Text 613"/>
        <xdr:cNvSpPr txBox="1">
          <a:spLocks noChangeArrowheads="1"/>
        </xdr:cNvSpPr>
      </xdr:nvSpPr>
      <xdr:spPr>
        <a:xfrm>
          <a:off x="4257675" y="8496300"/>
          <a:ext cx="819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31</xdr:row>
      <xdr:rowOff>180975</xdr:rowOff>
    </xdr:from>
    <xdr:to>
      <xdr:col>4</xdr:col>
      <xdr:colOff>371475</xdr:colOff>
      <xdr:row>32</xdr:row>
      <xdr:rowOff>57150</xdr:rowOff>
    </xdr:to>
    <xdr:sp>
      <xdr:nvSpPr>
        <xdr:cNvPr id="234" name="Text 614"/>
        <xdr:cNvSpPr txBox="1">
          <a:spLocks noChangeArrowheads="1"/>
        </xdr:cNvSpPr>
      </xdr:nvSpPr>
      <xdr:spPr>
        <a:xfrm>
          <a:off x="4257675" y="8496300"/>
          <a:ext cx="819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31</xdr:row>
      <xdr:rowOff>180975</xdr:rowOff>
    </xdr:from>
    <xdr:to>
      <xdr:col>4</xdr:col>
      <xdr:colOff>371475</xdr:colOff>
      <xdr:row>32</xdr:row>
      <xdr:rowOff>57150</xdr:rowOff>
    </xdr:to>
    <xdr:sp>
      <xdr:nvSpPr>
        <xdr:cNvPr id="235" name="Text 615"/>
        <xdr:cNvSpPr txBox="1">
          <a:spLocks noChangeArrowheads="1"/>
        </xdr:cNvSpPr>
      </xdr:nvSpPr>
      <xdr:spPr>
        <a:xfrm>
          <a:off x="4257675" y="8496300"/>
          <a:ext cx="819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31</xdr:row>
      <xdr:rowOff>180975</xdr:rowOff>
    </xdr:from>
    <xdr:to>
      <xdr:col>4</xdr:col>
      <xdr:colOff>371475</xdr:colOff>
      <xdr:row>32</xdr:row>
      <xdr:rowOff>57150</xdr:rowOff>
    </xdr:to>
    <xdr:sp>
      <xdr:nvSpPr>
        <xdr:cNvPr id="236" name="Text 616"/>
        <xdr:cNvSpPr txBox="1">
          <a:spLocks noChangeArrowheads="1"/>
        </xdr:cNvSpPr>
      </xdr:nvSpPr>
      <xdr:spPr>
        <a:xfrm>
          <a:off x="4257675" y="8496300"/>
          <a:ext cx="819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31</xdr:row>
      <xdr:rowOff>180975</xdr:rowOff>
    </xdr:from>
    <xdr:to>
      <xdr:col>4</xdr:col>
      <xdr:colOff>371475</xdr:colOff>
      <xdr:row>32</xdr:row>
      <xdr:rowOff>57150</xdr:rowOff>
    </xdr:to>
    <xdr:sp>
      <xdr:nvSpPr>
        <xdr:cNvPr id="237" name="Text 617"/>
        <xdr:cNvSpPr txBox="1">
          <a:spLocks noChangeArrowheads="1"/>
        </xdr:cNvSpPr>
      </xdr:nvSpPr>
      <xdr:spPr>
        <a:xfrm>
          <a:off x="4257675" y="8496300"/>
          <a:ext cx="819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31</xdr:row>
      <xdr:rowOff>180975</xdr:rowOff>
    </xdr:from>
    <xdr:to>
      <xdr:col>4</xdr:col>
      <xdr:colOff>371475</xdr:colOff>
      <xdr:row>32</xdr:row>
      <xdr:rowOff>57150</xdr:rowOff>
    </xdr:to>
    <xdr:sp>
      <xdr:nvSpPr>
        <xdr:cNvPr id="238" name="Text 618"/>
        <xdr:cNvSpPr txBox="1">
          <a:spLocks noChangeArrowheads="1"/>
        </xdr:cNvSpPr>
      </xdr:nvSpPr>
      <xdr:spPr>
        <a:xfrm>
          <a:off x="4257675" y="8496300"/>
          <a:ext cx="819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31</xdr:row>
      <xdr:rowOff>180975</xdr:rowOff>
    </xdr:from>
    <xdr:to>
      <xdr:col>4</xdr:col>
      <xdr:colOff>371475</xdr:colOff>
      <xdr:row>32</xdr:row>
      <xdr:rowOff>57150</xdr:rowOff>
    </xdr:to>
    <xdr:sp>
      <xdr:nvSpPr>
        <xdr:cNvPr id="239" name="Text 619"/>
        <xdr:cNvSpPr txBox="1">
          <a:spLocks noChangeArrowheads="1"/>
        </xdr:cNvSpPr>
      </xdr:nvSpPr>
      <xdr:spPr>
        <a:xfrm>
          <a:off x="4257675" y="8496300"/>
          <a:ext cx="819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31</xdr:row>
      <xdr:rowOff>180975</xdr:rowOff>
    </xdr:from>
    <xdr:to>
      <xdr:col>4</xdr:col>
      <xdr:colOff>371475</xdr:colOff>
      <xdr:row>32</xdr:row>
      <xdr:rowOff>57150</xdr:rowOff>
    </xdr:to>
    <xdr:sp>
      <xdr:nvSpPr>
        <xdr:cNvPr id="240" name="Text 620"/>
        <xdr:cNvSpPr txBox="1">
          <a:spLocks noChangeArrowheads="1"/>
        </xdr:cNvSpPr>
      </xdr:nvSpPr>
      <xdr:spPr>
        <a:xfrm>
          <a:off x="4257675" y="8496300"/>
          <a:ext cx="819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-mail\attach\Fasade%20Amatu%20iela%204%2014.02.2014_apjomi_EUR_1_2Kar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 (2)"/>
      <sheetName val="PS"/>
      <sheetName val="koptame_buv"/>
      <sheetName val="kopsavilkums2"/>
      <sheetName val="sagatavdarbi2"/>
      <sheetName val="ielasfasade2"/>
      <sheetName val="pagalmafasade2"/>
      <sheetName val="kopsavilkuma aprekins Nr_ 1"/>
      <sheetName val="Sagatav_darbi 1_ kārta"/>
      <sheetName val="ielas fasāde 1_kārta"/>
      <sheetName val="pagalma fasāde 1_kārta"/>
      <sheetName val="jumts"/>
    </sheetNames>
  </externalBook>
</externalLink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75" zoomScaleNormal="75" zoomScalePageLayoutView="0" workbookViewId="0" topLeftCell="A1">
      <selection activeCell="M25" sqref="M25"/>
    </sheetView>
  </sheetViews>
  <sheetFormatPr defaultColWidth="9.140625" defaultRowHeight="12.75"/>
  <cols>
    <col min="1" max="1" width="5.140625" style="1" customWidth="1"/>
    <col min="2" max="2" width="19.140625" style="1" customWidth="1"/>
    <col min="3" max="3" width="38.00390625" style="1" customWidth="1"/>
    <col min="4" max="4" width="11.7109375" style="1" customWidth="1"/>
    <col min="5" max="5" width="12.421875" style="1" customWidth="1"/>
    <col min="6" max="6" width="12.57421875" style="1" customWidth="1"/>
    <col min="7" max="7" width="17.140625" style="1" customWidth="1"/>
    <col min="8" max="8" width="12.421875" style="1" customWidth="1"/>
    <col min="9" max="9" width="11.7109375" style="1" customWidth="1"/>
    <col min="10" max="16384" width="9.140625" style="1" customWidth="1"/>
  </cols>
  <sheetData>
    <row r="1" spans="1:9" s="2" customFormat="1" ht="12.75">
      <c r="A1" s="1"/>
      <c r="F1" s="3"/>
      <c r="G1" s="3"/>
      <c r="H1" s="3"/>
      <c r="I1" s="3"/>
    </row>
    <row r="2" spans="1:9" s="2" customFormat="1" ht="20.25">
      <c r="A2" s="185" t="s">
        <v>0</v>
      </c>
      <c r="B2" s="185"/>
      <c r="C2" s="185"/>
      <c r="D2" s="185"/>
      <c r="E2" s="185"/>
      <c r="F2" s="185"/>
      <c r="G2" s="185"/>
      <c r="H2" s="185"/>
      <c r="I2" s="3"/>
    </row>
    <row r="3" spans="1:9" s="2" customFormat="1" ht="12.75">
      <c r="A3" s="4"/>
      <c r="B3" s="5"/>
      <c r="C3" s="5"/>
      <c r="D3" s="5"/>
      <c r="E3" s="5"/>
      <c r="F3" s="6"/>
      <c r="G3" s="6"/>
      <c r="H3" s="6"/>
      <c r="I3" s="3"/>
    </row>
    <row r="4" spans="1:9" ht="12.75">
      <c r="A4" s="7" t="s">
        <v>1</v>
      </c>
      <c r="B4" s="7"/>
      <c r="C4" s="8" t="s">
        <v>2</v>
      </c>
      <c r="D4" s="4"/>
      <c r="E4" s="4"/>
      <c r="F4" s="4"/>
      <c r="G4" s="4"/>
      <c r="H4" s="4"/>
      <c r="I4" s="9"/>
    </row>
    <row r="5" spans="1:9" ht="12.75">
      <c r="A5" s="4" t="s">
        <v>3</v>
      </c>
      <c r="B5" s="7"/>
      <c r="C5" s="8" t="s">
        <v>4</v>
      </c>
      <c r="D5" s="4"/>
      <c r="E5" s="4"/>
      <c r="F5" s="4"/>
      <c r="G5" s="4"/>
      <c r="H5" s="4"/>
      <c r="I5" s="9"/>
    </row>
    <row r="6" spans="1:9" ht="12.75">
      <c r="A6" s="4" t="s">
        <v>5</v>
      </c>
      <c r="B6" s="7"/>
      <c r="C6" s="10" t="s">
        <v>6</v>
      </c>
      <c r="E6" s="4"/>
      <c r="F6" s="4"/>
      <c r="G6" s="4"/>
      <c r="H6" s="4"/>
      <c r="I6" s="9"/>
    </row>
    <row r="7" spans="1:9" ht="12.75">
      <c r="A7" s="9" t="s">
        <v>7</v>
      </c>
      <c r="B7" s="11"/>
      <c r="C7" s="11"/>
      <c r="D7" s="12"/>
      <c r="E7" s="13"/>
      <c r="F7" s="13"/>
      <c r="G7" s="13"/>
      <c r="H7" s="13"/>
      <c r="I7" s="9"/>
    </row>
    <row r="8" spans="1:8" ht="12.75">
      <c r="A8" s="13"/>
      <c r="B8" s="13"/>
      <c r="C8" s="13"/>
      <c r="D8" s="13"/>
      <c r="E8" s="13"/>
      <c r="F8" s="13"/>
      <c r="G8" s="14"/>
      <c r="H8" s="14"/>
    </row>
    <row r="9" spans="1:8" ht="12.75">
      <c r="A9" s="13"/>
      <c r="B9" s="13"/>
      <c r="C9" s="13" t="s">
        <v>8</v>
      </c>
      <c r="D9" s="15">
        <f>D22</f>
        <v>0</v>
      </c>
      <c r="E9" s="13"/>
      <c r="F9" s="13"/>
      <c r="G9" s="14"/>
      <c r="H9" s="14"/>
    </row>
    <row r="10" spans="1:8" ht="12.75">
      <c r="A10" s="13"/>
      <c r="B10" s="13"/>
      <c r="C10" s="13" t="s">
        <v>9</v>
      </c>
      <c r="D10" s="16">
        <f>H17</f>
        <v>0</v>
      </c>
      <c r="E10" s="13"/>
      <c r="F10" s="13"/>
      <c r="G10" s="14"/>
      <c r="H10" s="14"/>
    </row>
    <row r="11" spans="1:8" ht="12.75">
      <c r="A11" s="13"/>
      <c r="B11" s="13"/>
      <c r="C11" s="17"/>
      <c r="D11" s="13"/>
      <c r="E11" s="13"/>
      <c r="F11" s="13"/>
      <c r="G11" s="14"/>
      <c r="H11" s="14"/>
    </row>
    <row r="12" spans="1:8" s="2" customFormat="1" ht="12.75">
      <c r="A12" s="4"/>
      <c r="B12" s="5"/>
      <c r="C12" s="4" t="s">
        <v>10</v>
      </c>
      <c r="D12" s="4"/>
      <c r="E12" s="4"/>
      <c r="F12" s="6"/>
      <c r="G12" s="6"/>
      <c r="H12" s="6"/>
    </row>
    <row r="13" spans="1:8" ht="12.75">
      <c r="A13" s="13"/>
      <c r="B13" s="13"/>
      <c r="C13" s="13"/>
      <c r="D13" s="13"/>
      <c r="E13" s="13"/>
      <c r="F13" s="13"/>
      <c r="G13" s="14"/>
      <c r="H13" s="14"/>
    </row>
    <row r="14" spans="1:8" ht="12.75" customHeight="1">
      <c r="A14" s="186" t="s">
        <v>11</v>
      </c>
      <c r="B14" s="186" t="s">
        <v>12</v>
      </c>
      <c r="C14" s="186" t="s">
        <v>13</v>
      </c>
      <c r="D14" s="186" t="s">
        <v>14</v>
      </c>
      <c r="E14" s="187" t="s">
        <v>15</v>
      </c>
      <c r="F14" s="187"/>
      <c r="G14" s="187"/>
      <c r="H14" s="186" t="s">
        <v>16</v>
      </c>
    </row>
    <row r="15" spans="1:8" ht="39" customHeight="1">
      <c r="A15" s="186"/>
      <c r="B15" s="186"/>
      <c r="C15" s="186"/>
      <c r="D15" s="186"/>
      <c r="E15" s="18" t="s">
        <v>17</v>
      </c>
      <c r="F15" s="18" t="s">
        <v>18</v>
      </c>
      <c r="G15" s="18" t="s">
        <v>19</v>
      </c>
      <c r="H15" s="186"/>
    </row>
    <row r="16" spans="1:9" ht="27" customHeight="1">
      <c r="A16" s="19">
        <v>2</v>
      </c>
      <c r="B16" s="20" t="s">
        <v>20</v>
      </c>
      <c r="C16" s="21" t="s">
        <v>21</v>
      </c>
      <c r="D16" s="22">
        <f>SUM(E16:G16)</f>
        <v>0</v>
      </c>
      <c r="E16" s="23">
        <f>'lok_tameNr2_2 kārtas darbi'!L42</f>
        <v>0</v>
      </c>
      <c r="F16" s="23">
        <f>'lok_tameNr2_2 kārtas darbi'!M42</f>
        <v>0</v>
      </c>
      <c r="G16" s="23">
        <f>'lok_tameNr2_2 kārtas darbi'!N42</f>
        <v>0</v>
      </c>
      <c r="H16" s="23">
        <f>'lok_tameNr2_2 kārtas darbi'!K40</f>
        <v>0</v>
      </c>
      <c r="I16" s="24"/>
    </row>
    <row r="17" spans="1:9" ht="12.75" customHeight="1">
      <c r="A17" s="188" t="s">
        <v>22</v>
      </c>
      <c r="B17" s="188"/>
      <c r="C17" s="188"/>
      <c r="D17" s="25">
        <f>SUM(D16:D16)</f>
        <v>0</v>
      </c>
      <c r="E17" s="26">
        <f>E16</f>
        <v>0</v>
      </c>
      <c r="F17" s="26">
        <f>F16</f>
        <v>0</v>
      </c>
      <c r="G17" s="26">
        <f>G16</f>
        <v>0</v>
      </c>
      <c r="H17" s="26">
        <f>H16</f>
        <v>0</v>
      </c>
      <c r="I17" s="24"/>
    </row>
    <row r="18" spans="1:9" ht="12.75" customHeight="1">
      <c r="A18" s="187" t="s">
        <v>23</v>
      </c>
      <c r="B18" s="187"/>
      <c r="C18" s="187"/>
      <c r="D18" s="27">
        <f>ROUND(+D17*0.08,2)</f>
        <v>0</v>
      </c>
      <c r="E18" s="28"/>
      <c r="F18" s="28"/>
      <c r="G18" s="28"/>
      <c r="H18" s="29"/>
      <c r="I18" s="24"/>
    </row>
    <row r="19" spans="1:9" ht="12.75" customHeight="1">
      <c r="A19" s="187" t="s">
        <v>24</v>
      </c>
      <c r="B19" s="187"/>
      <c r="C19" s="187"/>
      <c r="D19" s="27">
        <f>ROUND(+D17*0.1,2)</f>
        <v>0</v>
      </c>
      <c r="E19" s="28"/>
      <c r="F19" s="28"/>
      <c r="G19" s="28"/>
      <c r="H19" s="29"/>
      <c r="I19" s="24"/>
    </row>
    <row r="20" spans="1:8" ht="12.75" customHeight="1">
      <c r="A20" s="187" t="s">
        <v>25</v>
      </c>
      <c r="B20" s="187"/>
      <c r="C20" s="187"/>
      <c r="D20" s="27">
        <f>D18*0.05</f>
        <v>0</v>
      </c>
      <c r="E20" s="28"/>
      <c r="F20" s="28"/>
      <c r="G20" s="28"/>
      <c r="H20" s="29"/>
    </row>
    <row r="21" spans="1:9" ht="12.75" customHeight="1">
      <c r="A21" s="187" t="s">
        <v>26</v>
      </c>
      <c r="B21" s="187"/>
      <c r="C21" s="187"/>
      <c r="D21" s="27">
        <f>+E17*0.2359</f>
        <v>0</v>
      </c>
      <c r="E21" s="28"/>
      <c r="F21" s="28"/>
      <c r="G21" s="28"/>
      <c r="H21" s="29"/>
      <c r="I21" s="24"/>
    </row>
    <row r="22" spans="1:9" ht="15.75" customHeight="1">
      <c r="A22" s="189" t="s">
        <v>27</v>
      </c>
      <c r="B22" s="189"/>
      <c r="C22" s="189"/>
      <c r="D22" s="28">
        <f>+D21+D19+D18+D17+D20</f>
        <v>0</v>
      </c>
      <c r="E22" s="28"/>
      <c r="F22" s="28"/>
      <c r="G22" s="28"/>
      <c r="H22" s="31"/>
      <c r="I22" s="24"/>
    </row>
    <row r="23" spans="1:12" s="33" customFormat="1" ht="12.75">
      <c r="A23"/>
      <c r="B23" s="32"/>
      <c r="D23" s="32"/>
      <c r="E23" s="32"/>
      <c r="F23" s="32"/>
      <c r="G23" s="32"/>
      <c r="H23" s="32"/>
      <c r="I23" s="32"/>
      <c r="J23" s="32"/>
      <c r="L23" s="34"/>
    </row>
    <row r="24" spans="1:12" s="37" customFormat="1" ht="16.5" customHeight="1">
      <c r="A24" s="35"/>
      <c r="B24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8" ht="12.75">
      <c r="A25" s="4"/>
      <c r="B25" s="4"/>
      <c r="C25" s="32" t="s">
        <v>28</v>
      </c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 hidden="1">
      <c r="A27" s="13"/>
      <c r="B27" s="13"/>
      <c r="C27" s="4"/>
      <c r="D27" s="4"/>
      <c r="E27" s="4"/>
      <c r="F27" s="4"/>
      <c r="G27" s="4"/>
      <c r="H27" s="4"/>
    </row>
    <row r="28" spans="1:8" ht="12.75" hidden="1">
      <c r="A28" s="4"/>
      <c r="B28" s="4"/>
      <c r="C28" s="4"/>
      <c r="D28" s="4"/>
      <c r="E28" s="4"/>
      <c r="F28" s="4"/>
      <c r="G28" s="4"/>
      <c r="H28" s="4"/>
    </row>
    <row r="29" spans="1:8" s="2" customFormat="1" ht="12.75">
      <c r="A29" s="38"/>
      <c r="B29" s="38"/>
      <c r="C29" s="39"/>
      <c r="D29" s="40"/>
      <c r="E29" s="40"/>
      <c r="F29" s="6"/>
      <c r="G29" s="6"/>
      <c r="H29" s="6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15" ht="12.75">
      <c r="A31" s="41"/>
      <c r="B31" s="42"/>
      <c r="C31" s="42"/>
      <c r="D31" s="42"/>
      <c r="E31" s="42"/>
      <c r="F31" s="43"/>
      <c r="G31" s="43"/>
      <c r="H31" s="43"/>
      <c r="I31" s="43"/>
      <c r="J31" s="42"/>
      <c r="K31" s="42"/>
      <c r="L31" s="42"/>
      <c r="M31" s="42"/>
      <c r="N31" s="42"/>
      <c r="O31" s="42"/>
    </row>
    <row r="32" spans="1:15" ht="19.5" customHeight="1">
      <c r="A32" s="190"/>
      <c r="B32" s="190"/>
      <c r="C32" s="190"/>
      <c r="D32" s="190"/>
      <c r="E32" s="190"/>
      <c r="F32" s="190"/>
      <c r="G32" s="190"/>
      <c r="H32" s="190"/>
      <c r="I32" s="43"/>
      <c r="J32" s="42"/>
      <c r="K32" s="42"/>
      <c r="L32" s="42"/>
      <c r="M32" s="42"/>
      <c r="N32" s="42"/>
      <c r="O32" s="42"/>
    </row>
    <row r="33" spans="1:15" ht="15" customHeight="1">
      <c r="A33" s="191"/>
      <c r="B33" s="191"/>
      <c r="C33" s="191"/>
      <c r="D33" s="191"/>
      <c r="E33" s="191"/>
      <c r="F33" s="191"/>
      <c r="G33" s="191"/>
      <c r="H33" s="191"/>
      <c r="I33" s="43"/>
      <c r="J33" s="42"/>
      <c r="K33" s="42"/>
      <c r="L33" s="42"/>
      <c r="M33" s="42"/>
      <c r="N33" s="42"/>
      <c r="O33" s="42"/>
    </row>
    <row r="34" spans="1:15" ht="12.75">
      <c r="A34" s="44"/>
      <c r="B34" s="45"/>
      <c r="C34" s="45"/>
      <c r="D34" s="45"/>
      <c r="E34" s="45"/>
      <c r="F34" s="46"/>
      <c r="G34" s="46"/>
      <c r="H34" s="46"/>
      <c r="I34" s="43"/>
      <c r="J34" s="42"/>
      <c r="K34" s="42"/>
      <c r="L34" s="42"/>
      <c r="M34" s="42"/>
      <c r="N34" s="42"/>
      <c r="O34" s="42"/>
    </row>
    <row r="35" spans="1:15" ht="12.75" customHeight="1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</row>
    <row r="36" spans="1:15" ht="12.75" customHeight="1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</row>
    <row r="37" spans="1:15" ht="12.75">
      <c r="A37" s="47"/>
      <c r="B37" s="47"/>
      <c r="C37" s="47"/>
      <c r="D37" s="41"/>
      <c r="E37" s="44"/>
      <c r="F37" s="44"/>
      <c r="G37" s="44"/>
      <c r="H37" s="44"/>
      <c r="I37" s="48"/>
      <c r="J37" s="41"/>
      <c r="K37" s="41"/>
      <c r="L37" s="41"/>
      <c r="M37" s="41"/>
      <c r="N37" s="41"/>
      <c r="O37" s="41"/>
    </row>
    <row r="38" spans="1:15" ht="12.75">
      <c r="A38" s="38"/>
      <c r="B38" s="38"/>
      <c r="C38" s="38"/>
      <c r="D38" s="38"/>
      <c r="E38" s="38"/>
      <c r="F38" s="38"/>
      <c r="G38" s="49"/>
      <c r="H38" s="49"/>
      <c r="I38" s="41"/>
      <c r="J38" s="41"/>
      <c r="K38" s="41"/>
      <c r="L38" s="41"/>
      <c r="M38" s="41"/>
      <c r="N38" s="41"/>
      <c r="O38" s="41"/>
    </row>
    <row r="39" spans="1:15" ht="12.75">
      <c r="A39" s="38"/>
      <c r="B39" s="38"/>
      <c r="C39" s="50"/>
      <c r="D39" s="51"/>
      <c r="E39" s="38"/>
      <c r="F39" s="38"/>
      <c r="G39" s="49"/>
      <c r="H39" s="49"/>
      <c r="I39" s="41"/>
      <c r="J39" s="41"/>
      <c r="K39" s="41"/>
      <c r="L39" s="41"/>
      <c r="M39" s="41"/>
      <c r="N39" s="41"/>
      <c r="O39" s="41"/>
    </row>
    <row r="40" spans="1:15" ht="12.75">
      <c r="A40" s="38"/>
      <c r="B40" s="38"/>
      <c r="C40" s="50"/>
      <c r="D40" s="52"/>
      <c r="E40" s="38"/>
      <c r="F40" s="38"/>
      <c r="G40" s="49"/>
      <c r="H40" s="49"/>
      <c r="I40" s="41"/>
      <c r="J40" s="41"/>
      <c r="K40" s="41"/>
      <c r="L40" s="41"/>
      <c r="M40" s="41"/>
      <c r="N40" s="41"/>
      <c r="O40" s="41"/>
    </row>
    <row r="41" spans="1:15" ht="12.75">
      <c r="A41" s="38"/>
      <c r="B41" s="38"/>
      <c r="C41" s="53"/>
      <c r="D41" s="38"/>
      <c r="E41" s="38"/>
      <c r="F41" s="38"/>
      <c r="G41" s="49"/>
      <c r="H41" s="49"/>
      <c r="I41" s="41"/>
      <c r="J41" s="41"/>
      <c r="K41" s="41"/>
      <c r="L41" s="41"/>
      <c r="M41" s="41"/>
      <c r="N41" s="41"/>
      <c r="O41" s="41"/>
    </row>
    <row r="42" spans="1:15" ht="12.75">
      <c r="A42" s="44"/>
      <c r="B42" s="45"/>
      <c r="C42" s="44"/>
      <c r="D42" s="44"/>
      <c r="E42" s="44"/>
      <c r="F42" s="46"/>
      <c r="G42" s="46"/>
      <c r="H42" s="46"/>
      <c r="I42" s="42"/>
      <c r="J42" s="42"/>
      <c r="K42" s="42"/>
      <c r="L42" s="42"/>
      <c r="M42" s="42"/>
      <c r="N42" s="42"/>
      <c r="O42" s="42"/>
    </row>
    <row r="43" spans="1:15" ht="12.75">
      <c r="A43" s="38"/>
      <c r="B43" s="38"/>
      <c r="C43" s="38"/>
      <c r="D43" s="38"/>
      <c r="E43" s="38"/>
      <c r="F43" s="38"/>
      <c r="G43" s="49"/>
      <c r="H43" s="49"/>
      <c r="I43" s="41"/>
      <c r="J43" s="41"/>
      <c r="K43" s="41"/>
      <c r="L43" s="41"/>
      <c r="M43" s="41"/>
      <c r="N43" s="41"/>
      <c r="O43" s="41"/>
    </row>
    <row r="44" spans="1:15" ht="14.25">
      <c r="A44" s="193"/>
      <c r="B44" s="193"/>
      <c r="C44" s="193"/>
      <c r="D44" s="193"/>
      <c r="E44" s="193"/>
      <c r="F44" s="193"/>
      <c r="G44" s="193"/>
      <c r="H44" s="193"/>
      <c r="I44" s="41"/>
      <c r="J44" s="41"/>
      <c r="K44" s="41"/>
      <c r="L44" s="41"/>
      <c r="M44" s="41"/>
      <c r="N44" s="41"/>
      <c r="O44" s="41"/>
    </row>
    <row r="45" spans="1:15" ht="14.25">
      <c r="A45" s="193"/>
      <c r="B45" s="193"/>
      <c r="C45" s="193"/>
      <c r="D45" s="193"/>
      <c r="E45" s="54"/>
      <c r="F45" s="54"/>
      <c r="G45" s="55"/>
      <c r="H45" s="193"/>
      <c r="I45" s="41"/>
      <c r="J45" s="41"/>
      <c r="K45" s="41"/>
      <c r="L45" s="41"/>
      <c r="M45" s="41"/>
      <c r="N45" s="41"/>
      <c r="O45" s="41"/>
    </row>
    <row r="46" spans="1:15" ht="14.25">
      <c r="A46" s="56"/>
      <c r="B46" s="57"/>
      <c r="C46" s="58"/>
      <c r="D46" s="59"/>
      <c r="E46" s="60"/>
      <c r="F46" s="60"/>
      <c r="G46" s="60"/>
      <c r="H46" s="61"/>
      <c r="I46" s="41"/>
      <c r="J46" s="41"/>
      <c r="K46" s="41"/>
      <c r="L46" s="41"/>
      <c r="M46" s="41"/>
      <c r="N46" s="41"/>
      <c r="O46" s="41"/>
    </row>
    <row r="47" spans="1:15" ht="15">
      <c r="A47" s="194"/>
      <c r="B47" s="194"/>
      <c r="C47" s="194"/>
      <c r="D47" s="62"/>
      <c r="E47" s="62"/>
      <c r="F47" s="62"/>
      <c r="G47" s="62"/>
      <c r="H47" s="63"/>
      <c r="I47" s="41"/>
      <c r="J47" s="41"/>
      <c r="K47" s="41"/>
      <c r="L47" s="41"/>
      <c r="M47" s="41"/>
      <c r="N47" s="41"/>
      <c r="O47" s="41"/>
    </row>
    <row r="48" spans="1:15" ht="15">
      <c r="A48" s="194"/>
      <c r="B48" s="194"/>
      <c r="C48" s="194"/>
      <c r="D48" s="64"/>
      <c r="E48" s="62"/>
      <c r="F48" s="62"/>
      <c r="G48" s="62"/>
      <c r="H48" s="63"/>
      <c r="I48" s="41"/>
      <c r="J48" s="41"/>
      <c r="K48" s="41"/>
      <c r="L48" s="41"/>
      <c r="M48" s="41"/>
      <c r="N48" s="41"/>
      <c r="O48" s="41"/>
    </row>
    <row r="49" spans="1:15" ht="15">
      <c r="A49" s="195"/>
      <c r="B49" s="195"/>
      <c r="C49" s="195"/>
      <c r="D49" s="65"/>
      <c r="E49" s="66"/>
      <c r="F49" s="66"/>
      <c r="G49" s="66"/>
      <c r="H49" s="67"/>
      <c r="I49" s="41"/>
      <c r="J49" s="41"/>
      <c r="K49" s="41"/>
      <c r="L49" s="41"/>
      <c r="M49" s="41"/>
      <c r="N49" s="41"/>
      <c r="O49" s="41"/>
    </row>
    <row r="50" spans="1:15" ht="15">
      <c r="A50" s="193"/>
      <c r="B50" s="193"/>
      <c r="C50" s="193"/>
      <c r="D50" s="68"/>
      <c r="E50" s="66"/>
      <c r="F50" s="66"/>
      <c r="G50" s="66"/>
      <c r="H50" s="67"/>
      <c r="I50" s="41"/>
      <c r="J50" s="41"/>
      <c r="K50" s="41"/>
      <c r="L50" s="41"/>
      <c r="M50" s="41"/>
      <c r="N50" s="41"/>
      <c r="O50" s="41"/>
    </row>
    <row r="51" spans="1:15" ht="15">
      <c r="A51" s="196"/>
      <c r="B51" s="196"/>
      <c r="C51" s="196"/>
      <c r="D51" s="66"/>
      <c r="E51" s="66"/>
      <c r="F51" s="66"/>
      <c r="G51" s="66"/>
      <c r="H51" s="67"/>
      <c r="I51" s="41"/>
      <c r="J51" s="41"/>
      <c r="K51" s="41"/>
      <c r="L51" s="41"/>
      <c r="M51" s="41"/>
      <c r="N51" s="41"/>
      <c r="O51" s="41"/>
    </row>
    <row r="52" spans="2:15" ht="12.75">
      <c r="B52" s="2"/>
      <c r="C52" s="2"/>
      <c r="D52" s="2"/>
      <c r="E52" s="2"/>
      <c r="F52" s="3"/>
      <c r="G52" s="3"/>
      <c r="H52" s="3"/>
      <c r="I52" s="41"/>
      <c r="J52" s="41"/>
      <c r="K52" s="41"/>
      <c r="L52" s="41"/>
      <c r="M52" s="41"/>
      <c r="N52" s="41"/>
      <c r="O52" s="41"/>
    </row>
    <row r="53" spans="1:8" ht="20.25">
      <c r="A53" s="185"/>
      <c r="B53" s="185"/>
      <c r="C53" s="185"/>
      <c r="D53" s="185"/>
      <c r="E53" s="185"/>
      <c r="F53" s="185"/>
      <c r="G53" s="185"/>
      <c r="H53" s="185"/>
    </row>
    <row r="54" spans="1:8" ht="12.75">
      <c r="A54" s="4"/>
      <c r="B54" s="5"/>
      <c r="C54" s="5"/>
      <c r="D54" s="5"/>
      <c r="E54" s="5"/>
      <c r="F54" s="6"/>
      <c r="G54" s="6"/>
      <c r="H54" s="6"/>
    </row>
    <row r="55" spans="1:8" ht="12.75">
      <c r="A55" s="7"/>
      <c r="B55" s="7"/>
      <c r="C55" s="8"/>
      <c r="D55" s="4"/>
      <c r="E55" s="4"/>
      <c r="F55" s="4"/>
      <c r="G55" s="4"/>
      <c r="H55" s="4"/>
    </row>
    <row r="56" spans="1:8" ht="12.75">
      <c r="A56" s="4"/>
      <c r="B56" s="7"/>
      <c r="C56" s="10"/>
      <c r="D56" s="4"/>
      <c r="E56" s="4"/>
      <c r="F56" s="4"/>
      <c r="G56" s="4"/>
      <c r="H56" s="4"/>
    </row>
    <row r="57" spans="1:8" ht="12.75">
      <c r="A57" s="4"/>
      <c r="B57" s="7"/>
      <c r="C57" s="10"/>
      <c r="E57" s="4"/>
      <c r="F57" s="4"/>
      <c r="G57" s="4"/>
      <c r="H57" s="4"/>
    </row>
    <row r="58" spans="1:8" ht="12.75">
      <c r="A58" s="9"/>
      <c r="B58" s="11"/>
      <c r="C58" s="11"/>
      <c r="D58" s="12"/>
      <c r="E58" s="13"/>
      <c r="F58" s="13"/>
      <c r="G58" s="13"/>
      <c r="H58" s="13"/>
    </row>
    <row r="59" spans="1:8" ht="12.75">
      <c r="A59" s="13"/>
      <c r="B59" s="13"/>
      <c r="C59" s="13"/>
      <c r="D59" s="13"/>
      <c r="E59" s="13"/>
      <c r="F59" s="13"/>
      <c r="G59" s="14"/>
      <c r="H59" s="14"/>
    </row>
    <row r="60" spans="1:8" ht="12.75">
      <c r="A60" s="13"/>
      <c r="B60" s="13"/>
      <c r="C60" s="13"/>
      <c r="D60" s="15"/>
      <c r="E60" s="13"/>
      <c r="F60" s="13"/>
      <c r="G60" s="14"/>
      <c r="H60" s="14"/>
    </row>
    <row r="61" spans="1:8" ht="12.75">
      <c r="A61" s="13"/>
      <c r="B61" s="13"/>
      <c r="C61" s="13"/>
      <c r="D61" s="16"/>
      <c r="E61" s="13"/>
      <c r="F61" s="13"/>
      <c r="G61" s="14"/>
      <c r="H61" s="14"/>
    </row>
    <row r="62" spans="1:8" ht="12.75">
      <c r="A62" s="13"/>
      <c r="B62" s="13"/>
      <c r="C62" s="17"/>
      <c r="D62" s="13"/>
      <c r="E62" s="13"/>
      <c r="F62" s="13"/>
      <c r="G62" s="14"/>
      <c r="H62" s="14"/>
    </row>
    <row r="63" spans="1:8" ht="12.75">
      <c r="A63" s="4"/>
      <c r="B63" s="5"/>
      <c r="C63" s="4"/>
      <c r="D63" s="4"/>
      <c r="E63" s="4"/>
      <c r="F63" s="6"/>
      <c r="G63" s="6"/>
      <c r="H63" s="6"/>
    </row>
    <row r="64" spans="1:8" ht="12.75">
      <c r="A64" s="13"/>
      <c r="B64" s="13"/>
      <c r="C64" s="13"/>
      <c r="D64" s="13"/>
      <c r="E64" s="13"/>
      <c r="F64" s="13"/>
      <c r="G64" s="14"/>
      <c r="H64" s="14"/>
    </row>
    <row r="65" spans="1:8" ht="12.75">
      <c r="A65" s="186"/>
      <c r="B65" s="186"/>
      <c r="C65" s="186"/>
      <c r="D65" s="186"/>
      <c r="E65" s="187"/>
      <c r="F65" s="187"/>
      <c r="G65" s="187"/>
      <c r="H65" s="186"/>
    </row>
    <row r="66" spans="1:8" ht="12.75">
      <c r="A66" s="186"/>
      <c r="B66" s="186"/>
      <c r="C66" s="186"/>
      <c r="D66" s="186"/>
      <c r="E66" s="18"/>
      <c r="F66" s="18"/>
      <c r="G66" s="18"/>
      <c r="H66" s="186"/>
    </row>
    <row r="67" spans="1:4" ht="12.75">
      <c r="A67" s="19"/>
      <c r="B67" s="20"/>
      <c r="C67" s="21"/>
      <c r="D67" s="24"/>
    </row>
    <row r="68" spans="1:4" ht="12.75">
      <c r="A68" s="188"/>
      <c r="B68" s="188"/>
      <c r="C68" s="188"/>
      <c r="D68" s="24"/>
    </row>
    <row r="69" spans="1:4" ht="12.75">
      <c r="A69" s="187"/>
      <c r="B69" s="187"/>
      <c r="C69" s="187"/>
      <c r="D69" s="24"/>
    </row>
    <row r="70" spans="1:4" ht="12.75">
      <c r="A70" s="187"/>
      <c r="B70" s="187"/>
      <c r="C70" s="187"/>
      <c r="D70" s="24"/>
    </row>
    <row r="71" spans="1:3" ht="12.75">
      <c r="A71" s="187"/>
      <c r="B71" s="187"/>
      <c r="C71" s="187"/>
    </row>
    <row r="72" spans="1:4" ht="12.75">
      <c r="A72" s="187"/>
      <c r="B72" s="187"/>
      <c r="C72" s="187"/>
      <c r="D72" s="24"/>
    </row>
    <row r="73" spans="1:4" ht="12.75">
      <c r="A73" s="189"/>
      <c r="B73" s="189"/>
      <c r="C73" s="189"/>
      <c r="D73" s="24"/>
    </row>
    <row r="74" spans="1:8" ht="15">
      <c r="A74" s="30"/>
      <c r="B74" s="30"/>
      <c r="C74" s="30"/>
      <c r="D74" s="28"/>
      <c r="E74" s="28"/>
      <c r="F74" s="28"/>
      <c r="G74" s="28"/>
      <c r="H74" s="31"/>
    </row>
  </sheetData>
  <sheetProtection selectLockedCells="1" selectUnlockedCells="1"/>
  <mergeCells count="41">
    <mergeCell ref="A68:C68"/>
    <mergeCell ref="A69:C69"/>
    <mergeCell ref="A70:C70"/>
    <mergeCell ref="A71:C71"/>
    <mergeCell ref="A72:C72"/>
    <mergeCell ref="A73:C73"/>
    <mergeCell ref="A65:A66"/>
    <mergeCell ref="B65:B66"/>
    <mergeCell ref="C65:C66"/>
    <mergeCell ref="D65:D66"/>
    <mergeCell ref="E65:G65"/>
    <mergeCell ref="H65:H66"/>
    <mergeCell ref="A47:C47"/>
    <mergeCell ref="A48:C48"/>
    <mergeCell ref="A49:C49"/>
    <mergeCell ref="A50:C50"/>
    <mergeCell ref="A51:C51"/>
    <mergeCell ref="A53:H53"/>
    <mergeCell ref="A32:H32"/>
    <mergeCell ref="A33:H33"/>
    <mergeCell ref="A35:O35"/>
    <mergeCell ref="A36:O36"/>
    <mergeCell ref="A44:A45"/>
    <mergeCell ref="B44:B45"/>
    <mergeCell ref="C44:C45"/>
    <mergeCell ref="D44:D45"/>
    <mergeCell ref="E44:G44"/>
    <mergeCell ref="H44:H45"/>
    <mergeCell ref="A17:C17"/>
    <mergeCell ref="A18:C18"/>
    <mergeCell ref="A19:C19"/>
    <mergeCell ref="A20:C20"/>
    <mergeCell ref="A21:C21"/>
    <mergeCell ref="A22:C22"/>
    <mergeCell ref="A2:H2"/>
    <mergeCell ref="A14:A15"/>
    <mergeCell ref="B14:B15"/>
    <mergeCell ref="C14:C15"/>
    <mergeCell ref="D14:D15"/>
    <mergeCell ref="E14:G14"/>
    <mergeCell ref="H14:H15"/>
  </mergeCells>
  <printOptions/>
  <pageMargins left="0.9840277777777777" right="0.747916666666666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zoomScale="75" zoomScaleNormal="75" zoomScalePageLayoutView="0" workbookViewId="0" topLeftCell="A1">
      <selection activeCell="O22" sqref="O22"/>
    </sheetView>
  </sheetViews>
  <sheetFormatPr defaultColWidth="9.140625" defaultRowHeight="12.75"/>
  <cols>
    <col min="1" max="1" width="5.140625" style="1" customWidth="1"/>
    <col min="2" max="2" width="19.140625" style="1" customWidth="1"/>
    <col min="3" max="3" width="38.00390625" style="1" customWidth="1"/>
    <col min="4" max="4" width="11.7109375" style="1" customWidth="1"/>
    <col min="5" max="5" width="11.140625" style="1" customWidth="1"/>
    <col min="6" max="6" width="12.57421875" style="1" customWidth="1"/>
    <col min="7" max="7" width="17.140625" style="1" customWidth="1"/>
    <col min="8" max="8" width="12.421875" style="1" customWidth="1"/>
    <col min="9" max="9" width="11.7109375" style="1" customWidth="1"/>
    <col min="10" max="16384" width="9.140625" style="1" customWidth="1"/>
  </cols>
  <sheetData>
    <row r="1" spans="1:9" s="2" customFormat="1" ht="12.75">
      <c r="A1" s="1"/>
      <c r="F1" s="3"/>
      <c r="G1" s="3"/>
      <c r="H1" s="3"/>
      <c r="I1" s="3"/>
    </row>
    <row r="2" spans="1:9" s="2" customFormat="1" ht="20.25">
      <c r="A2" s="185" t="s">
        <v>0</v>
      </c>
      <c r="B2" s="185"/>
      <c r="C2" s="185"/>
      <c r="D2" s="185"/>
      <c r="E2" s="185"/>
      <c r="F2" s="185"/>
      <c r="G2" s="185"/>
      <c r="H2" s="185"/>
      <c r="I2" s="3"/>
    </row>
    <row r="3" spans="1:9" s="2" customFormat="1" ht="12.75">
      <c r="A3" s="4"/>
      <c r="B3" s="5"/>
      <c r="C3" s="5"/>
      <c r="D3" s="5"/>
      <c r="E3" s="5"/>
      <c r="F3" s="6"/>
      <c r="G3" s="6"/>
      <c r="H3" s="6"/>
      <c r="I3" s="3"/>
    </row>
    <row r="4" spans="1:9" ht="12.75">
      <c r="A4" s="7" t="s">
        <v>1</v>
      </c>
      <c r="B4" s="7"/>
      <c r="C4" s="8" t="s">
        <v>29</v>
      </c>
      <c r="D4" s="4"/>
      <c r="E4" s="4"/>
      <c r="F4" s="4"/>
      <c r="G4" s="4"/>
      <c r="H4" s="4"/>
      <c r="I4" s="9"/>
    </row>
    <row r="5" spans="1:9" ht="12.75">
      <c r="A5" s="4" t="s">
        <v>3</v>
      </c>
      <c r="B5" s="7"/>
      <c r="C5" s="8" t="s">
        <v>30</v>
      </c>
      <c r="D5" s="4"/>
      <c r="E5" s="4"/>
      <c r="F5" s="4"/>
      <c r="G5" s="4"/>
      <c r="H5" s="4"/>
      <c r="I5" s="9"/>
    </row>
    <row r="6" spans="1:9" ht="12.75">
      <c r="A6" s="4" t="s">
        <v>5</v>
      </c>
      <c r="B6" s="7"/>
      <c r="C6" s="10" t="s">
        <v>6</v>
      </c>
      <c r="E6" s="4"/>
      <c r="F6" s="4"/>
      <c r="G6" s="4"/>
      <c r="H6" s="4"/>
      <c r="I6" s="9"/>
    </row>
    <row r="7" spans="1:9" ht="12.75">
      <c r="A7" s="9" t="s">
        <v>7</v>
      </c>
      <c r="B7" s="11"/>
      <c r="C7" s="11"/>
      <c r="D7" s="12"/>
      <c r="E7" s="13"/>
      <c r="F7" s="13"/>
      <c r="G7" s="13"/>
      <c r="H7" s="13"/>
      <c r="I7" s="9"/>
    </row>
    <row r="8" spans="1:8" ht="12.75">
      <c r="A8" s="13"/>
      <c r="B8" s="13"/>
      <c r="C8" s="13"/>
      <c r="D8" s="13"/>
      <c r="E8" s="13"/>
      <c r="F8" s="13"/>
      <c r="G8" s="14"/>
      <c r="H8" s="14"/>
    </row>
    <row r="9" spans="1:8" ht="12.75">
      <c r="A9" s="13"/>
      <c r="B9" s="13"/>
      <c r="C9" s="13" t="s">
        <v>8</v>
      </c>
      <c r="D9" s="15">
        <f>D22</f>
        <v>0</v>
      </c>
      <c r="E9" s="13"/>
      <c r="F9" s="13"/>
      <c r="G9" s="14"/>
      <c r="H9" s="14"/>
    </row>
    <row r="10" spans="1:8" ht="12.75">
      <c r="A10" s="13"/>
      <c r="B10" s="13"/>
      <c r="C10" s="13" t="s">
        <v>9</v>
      </c>
      <c r="D10" s="16">
        <f>H17</f>
        <v>0</v>
      </c>
      <c r="E10" s="13"/>
      <c r="F10" s="13"/>
      <c r="G10" s="14"/>
      <c r="H10" s="14"/>
    </row>
    <row r="11" spans="1:8" ht="12.75">
      <c r="A11" s="13"/>
      <c r="B11" s="13"/>
      <c r="C11" s="17"/>
      <c r="D11" s="13"/>
      <c r="E11" s="13"/>
      <c r="F11" s="13"/>
      <c r="G11" s="14"/>
      <c r="H11" s="14"/>
    </row>
    <row r="12" spans="1:8" s="2" customFormat="1" ht="12.75">
      <c r="A12" s="4"/>
      <c r="B12" s="5"/>
      <c r="C12" s="4" t="s">
        <v>10</v>
      </c>
      <c r="D12" s="4"/>
      <c r="E12" s="4"/>
      <c r="F12" s="6"/>
      <c r="G12" s="6"/>
      <c r="H12" s="6"/>
    </row>
    <row r="13" spans="1:8" ht="12.75">
      <c r="A13" s="13"/>
      <c r="B13" s="13"/>
      <c r="C13" s="13"/>
      <c r="D13" s="13"/>
      <c r="E13" s="13"/>
      <c r="F13" s="13"/>
      <c r="G13" s="14"/>
      <c r="H13" s="14"/>
    </row>
    <row r="14" spans="1:8" ht="12.75" customHeight="1">
      <c r="A14" s="186" t="s">
        <v>11</v>
      </c>
      <c r="B14" s="186" t="s">
        <v>12</v>
      </c>
      <c r="C14" s="186" t="s">
        <v>13</v>
      </c>
      <c r="D14" s="186" t="s">
        <v>14</v>
      </c>
      <c r="E14" s="187" t="s">
        <v>15</v>
      </c>
      <c r="F14" s="187"/>
      <c r="G14" s="187"/>
      <c r="H14" s="186" t="s">
        <v>16</v>
      </c>
    </row>
    <row r="15" spans="1:8" ht="39" customHeight="1">
      <c r="A15" s="186"/>
      <c r="B15" s="186"/>
      <c r="C15" s="186"/>
      <c r="D15" s="186"/>
      <c r="E15" s="18" t="s">
        <v>17</v>
      </c>
      <c r="F15" s="18" t="s">
        <v>18</v>
      </c>
      <c r="G15" s="18" t="s">
        <v>19</v>
      </c>
      <c r="H15" s="186"/>
    </row>
    <row r="16" spans="1:9" ht="25.5" customHeight="1">
      <c r="A16" s="69">
        <v>1</v>
      </c>
      <c r="B16" s="70" t="s">
        <v>31</v>
      </c>
      <c r="C16" s="71" t="s">
        <v>32</v>
      </c>
      <c r="D16" s="72">
        <f>SUM(E16:G16)</f>
        <v>0</v>
      </c>
      <c r="E16" s="73">
        <f>+'lok_tame Nr_1 kārtas darbi'!L43</f>
        <v>0</v>
      </c>
      <c r="F16" s="73">
        <f>+'lok_tame Nr_1 kārtas darbi'!M43</f>
        <v>0</v>
      </c>
      <c r="G16" s="73">
        <f>+'lok_tame Nr_1 kārtas darbi'!N43</f>
        <v>0</v>
      </c>
      <c r="H16" s="73">
        <f>+'lok_tame Nr_1 kārtas darbi'!K41</f>
        <v>0</v>
      </c>
      <c r="I16" s="74"/>
    </row>
    <row r="17" spans="1:9" ht="12.75" customHeight="1">
      <c r="A17" s="197" t="s">
        <v>22</v>
      </c>
      <c r="B17" s="197"/>
      <c r="C17" s="197"/>
      <c r="D17" s="75">
        <f>SUM(D16:D16)</f>
        <v>0</v>
      </c>
      <c r="E17" s="76">
        <f>SUM(E16:E16)</f>
        <v>0</v>
      </c>
      <c r="F17" s="75">
        <f>SUM(F16:F16)</f>
        <v>0</v>
      </c>
      <c r="G17" s="76">
        <f>SUM(G16:G16)</f>
        <v>0</v>
      </c>
      <c r="H17" s="76">
        <f>SUM(H16:H16)</f>
        <v>0</v>
      </c>
      <c r="I17" s="24"/>
    </row>
    <row r="18" spans="1:9" ht="12.75" customHeight="1">
      <c r="A18" s="187" t="s">
        <v>23</v>
      </c>
      <c r="B18" s="187"/>
      <c r="C18" s="187"/>
      <c r="D18" s="27">
        <f>ROUND(+D17*0.08,2)</f>
        <v>0</v>
      </c>
      <c r="E18" s="28"/>
      <c r="F18" s="28"/>
      <c r="G18" s="28"/>
      <c r="H18" s="29"/>
      <c r="I18" s="24"/>
    </row>
    <row r="19" spans="1:9" ht="12.75" customHeight="1">
      <c r="A19" s="187" t="s">
        <v>24</v>
      </c>
      <c r="B19" s="187"/>
      <c r="C19" s="187"/>
      <c r="D19" s="27">
        <f>ROUND(+D17*0.1,2)</f>
        <v>0</v>
      </c>
      <c r="E19" s="28"/>
      <c r="F19" s="28"/>
      <c r="G19" s="28"/>
      <c r="H19" s="29"/>
      <c r="I19" s="24"/>
    </row>
    <row r="20" spans="1:8" ht="12.75" customHeight="1">
      <c r="A20" s="187" t="s">
        <v>25</v>
      </c>
      <c r="B20" s="187"/>
      <c r="C20" s="187"/>
      <c r="D20" s="27">
        <f>D18*0.05</f>
        <v>0</v>
      </c>
      <c r="E20" s="28"/>
      <c r="F20" s="28"/>
      <c r="G20" s="28"/>
      <c r="H20" s="29"/>
    </row>
    <row r="21" spans="1:9" ht="12.75" customHeight="1">
      <c r="A21" s="187" t="s">
        <v>33</v>
      </c>
      <c r="B21" s="187"/>
      <c r="C21" s="187"/>
      <c r="D21" s="27">
        <f>+E17*0.2359</f>
        <v>0</v>
      </c>
      <c r="E21" s="28"/>
      <c r="F21" s="28"/>
      <c r="G21" s="28"/>
      <c r="H21" s="29"/>
      <c r="I21" s="24"/>
    </row>
    <row r="22" spans="1:9" ht="15.75" customHeight="1">
      <c r="A22" s="189" t="s">
        <v>27</v>
      </c>
      <c r="B22" s="189"/>
      <c r="C22" s="189"/>
      <c r="D22" s="28">
        <f>+D21+D19+D18+D17+D20</f>
        <v>0</v>
      </c>
      <c r="E22" s="28"/>
      <c r="F22" s="28"/>
      <c r="G22" s="28"/>
      <c r="H22" s="31"/>
      <c r="I22" s="24"/>
    </row>
    <row r="23" spans="1:12" s="33" customFormat="1" ht="12.75">
      <c r="A23"/>
      <c r="B23" s="32"/>
      <c r="D23" s="32"/>
      <c r="E23" s="32"/>
      <c r="F23" s="32"/>
      <c r="G23" s="32"/>
      <c r="H23" s="32"/>
      <c r="I23" s="32"/>
      <c r="J23" s="32"/>
      <c r="L23" s="34"/>
    </row>
    <row r="24" spans="1:12" s="37" customFormat="1" ht="16.5" customHeight="1">
      <c r="A24" s="35"/>
      <c r="B24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8" ht="12.75">
      <c r="A25" s="4"/>
      <c r="B25" s="4"/>
      <c r="C25" s="32" t="s">
        <v>28</v>
      </c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 hidden="1">
      <c r="A27" s="13"/>
      <c r="B27" s="13"/>
      <c r="C27" s="4"/>
      <c r="D27" s="4"/>
      <c r="E27" s="4"/>
      <c r="F27" s="4"/>
      <c r="G27" s="4"/>
      <c r="H27" s="4"/>
    </row>
    <row r="28" spans="1:8" ht="12.75" hidden="1">
      <c r="A28" s="4"/>
      <c r="B28" s="4"/>
      <c r="C28" s="4"/>
      <c r="D28" s="4"/>
      <c r="E28" s="4"/>
      <c r="F28" s="4"/>
      <c r="G28" s="4"/>
      <c r="H28" s="4"/>
    </row>
    <row r="29" spans="1:8" s="2" customFormat="1" ht="12.75">
      <c r="A29" s="38"/>
      <c r="B29" s="38"/>
      <c r="C29" s="39"/>
      <c r="D29" s="40"/>
      <c r="E29" s="40"/>
      <c r="F29" s="6"/>
      <c r="G29" s="6"/>
      <c r="H29" s="6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15" ht="12.75">
      <c r="A31" s="41"/>
      <c r="B31" s="42"/>
      <c r="C31" s="42"/>
      <c r="D31" s="42"/>
      <c r="E31" s="42"/>
      <c r="F31" s="43"/>
      <c r="G31" s="43"/>
      <c r="H31" s="43"/>
      <c r="I31" s="43"/>
      <c r="J31" s="42"/>
      <c r="K31" s="42"/>
      <c r="L31" s="42"/>
      <c r="M31" s="42"/>
      <c r="N31" s="42"/>
      <c r="O31" s="42"/>
    </row>
    <row r="32" spans="1:15" ht="19.5" customHeight="1">
      <c r="A32" s="190"/>
      <c r="B32" s="190"/>
      <c r="C32" s="190"/>
      <c r="D32" s="190"/>
      <c r="E32" s="190"/>
      <c r="F32" s="190"/>
      <c r="G32" s="190"/>
      <c r="H32" s="190"/>
      <c r="I32" s="43"/>
      <c r="J32" s="42"/>
      <c r="K32" s="42"/>
      <c r="L32" s="42"/>
      <c r="M32" s="42"/>
      <c r="N32" s="42"/>
      <c r="O32" s="42"/>
    </row>
    <row r="33" spans="1:15" ht="15" customHeight="1">
      <c r="A33" s="191"/>
      <c r="B33" s="191"/>
      <c r="C33" s="191"/>
      <c r="D33" s="191"/>
      <c r="E33" s="191"/>
      <c r="F33" s="191"/>
      <c r="G33" s="191"/>
      <c r="H33" s="191"/>
      <c r="I33" s="43"/>
      <c r="J33" s="42"/>
      <c r="K33" s="42"/>
      <c r="L33" s="42"/>
      <c r="M33" s="42"/>
      <c r="N33" s="42"/>
      <c r="O33" s="42"/>
    </row>
    <row r="34" spans="1:15" ht="12.75">
      <c r="A34" s="44"/>
      <c r="B34" s="45"/>
      <c r="C34" s="45"/>
      <c r="D34" s="45"/>
      <c r="E34" s="45"/>
      <c r="F34" s="46"/>
      <c r="G34" s="46"/>
      <c r="H34" s="46"/>
      <c r="I34" s="43"/>
      <c r="J34" s="42"/>
      <c r="K34" s="42"/>
      <c r="L34" s="42"/>
      <c r="M34" s="42"/>
      <c r="N34" s="42"/>
      <c r="O34" s="42"/>
    </row>
    <row r="35" spans="1:15" ht="12.75" customHeight="1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</row>
    <row r="36" spans="1:15" ht="12.75" customHeight="1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</row>
    <row r="37" spans="1:15" ht="12.75">
      <c r="A37" s="47"/>
      <c r="B37" s="47"/>
      <c r="C37" s="47"/>
      <c r="D37" s="41"/>
      <c r="E37" s="44"/>
      <c r="F37" s="44"/>
      <c r="G37" s="44"/>
      <c r="H37" s="44"/>
      <c r="I37" s="48"/>
      <c r="J37" s="41"/>
      <c r="K37" s="41"/>
      <c r="L37" s="41"/>
      <c r="M37" s="41"/>
      <c r="N37" s="41"/>
      <c r="O37" s="41"/>
    </row>
    <row r="38" spans="1:15" ht="12.75">
      <c r="A38" s="38"/>
      <c r="B38" s="38"/>
      <c r="C38" s="38"/>
      <c r="D38" s="38"/>
      <c r="E38" s="38"/>
      <c r="F38" s="38"/>
      <c r="G38" s="49"/>
      <c r="H38" s="49"/>
      <c r="I38" s="41"/>
      <c r="J38" s="41"/>
      <c r="K38" s="41"/>
      <c r="L38" s="41"/>
      <c r="M38" s="41"/>
      <c r="N38" s="41"/>
      <c r="O38" s="41"/>
    </row>
    <row r="39" spans="1:15" ht="12.75">
      <c r="A39" s="38"/>
      <c r="B39" s="38"/>
      <c r="C39" s="50"/>
      <c r="D39" s="51"/>
      <c r="E39" s="38"/>
      <c r="F39" s="38"/>
      <c r="G39" s="49"/>
      <c r="H39" s="49"/>
      <c r="I39" s="41"/>
      <c r="J39" s="41"/>
      <c r="K39" s="41"/>
      <c r="L39" s="41"/>
      <c r="M39" s="41"/>
      <c r="N39" s="41"/>
      <c r="O39" s="41"/>
    </row>
    <row r="40" spans="1:15" ht="12.75">
      <c r="A40" s="38"/>
      <c r="B40" s="38"/>
      <c r="C40" s="50"/>
      <c r="D40" s="52"/>
      <c r="E40" s="38"/>
      <c r="F40" s="38"/>
      <c r="G40" s="49"/>
      <c r="H40" s="49"/>
      <c r="I40" s="41"/>
      <c r="J40" s="41"/>
      <c r="K40" s="41"/>
      <c r="L40" s="41"/>
      <c r="M40" s="41"/>
      <c r="N40" s="41"/>
      <c r="O40" s="41"/>
    </row>
    <row r="41" spans="1:15" ht="12.75">
      <c r="A41" s="38"/>
      <c r="B41" s="38"/>
      <c r="C41" s="53"/>
      <c r="D41" s="38"/>
      <c r="E41" s="38"/>
      <c r="F41" s="38"/>
      <c r="G41" s="49"/>
      <c r="H41" s="49"/>
      <c r="I41" s="41"/>
      <c r="J41" s="41"/>
      <c r="K41" s="41"/>
      <c r="L41" s="41"/>
      <c r="M41" s="41"/>
      <c r="N41" s="41"/>
      <c r="O41" s="41"/>
    </row>
    <row r="42" spans="1:15" ht="12.75">
      <c r="A42" s="44"/>
      <c r="B42" s="45"/>
      <c r="C42" s="44"/>
      <c r="D42" s="44"/>
      <c r="E42" s="44"/>
      <c r="F42" s="46"/>
      <c r="G42" s="46"/>
      <c r="H42" s="46"/>
      <c r="I42" s="42"/>
      <c r="J42" s="42"/>
      <c r="K42" s="42"/>
      <c r="L42" s="42"/>
      <c r="M42" s="42"/>
      <c r="N42" s="42"/>
      <c r="O42" s="42"/>
    </row>
    <row r="43" spans="1:15" ht="12.75">
      <c r="A43" s="38"/>
      <c r="B43" s="38"/>
      <c r="C43" s="38"/>
      <c r="D43" s="38"/>
      <c r="E43" s="38"/>
      <c r="F43" s="38"/>
      <c r="G43" s="49"/>
      <c r="H43" s="49"/>
      <c r="I43" s="41"/>
      <c r="J43" s="41"/>
      <c r="K43" s="41"/>
      <c r="L43" s="41"/>
      <c r="M43" s="41"/>
      <c r="N43" s="41"/>
      <c r="O43" s="41"/>
    </row>
    <row r="44" spans="1:15" ht="14.25">
      <c r="A44" s="193"/>
      <c r="B44" s="193"/>
      <c r="C44" s="193"/>
      <c r="D44" s="193"/>
      <c r="E44" s="193"/>
      <c r="F44" s="193"/>
      <c r="G44" s="193"/>
      <c r="H44" s="193"/>
      <c r="I44" s="41"/>
      <c r="J44" s="41"/>
      <c r="K44" s="41"/>
      <c r="L44" s="41"/>
      <c r="M44" s="41"/>
      <c r="N44" s="41"/>
      <c r="O44" s="41"/>
    </row>
    <row r="45" spans="1:15" ht="14.25">
      <c r="A45" s="193"/>
      <c r="B45" s="193"/>
      <c r="C45" s="193"/>
      <c r="D45" s="193"/>
      <c r="E45" s="54"/>
      <c r="F45" s="54"/>
      <c r="G45" s="55"/>
      <c r="H45" s="193"/>
      <c r="I45" s="41"/>
      <c r="J45" s="41"/>
      <c r="K45" s="41"/>
      <c r="L45" s="41"/>
      <c r="M45" s="41"/>
      <c r="N45" s="41"/>
      <c r="O45" s="41"/>
    </row>
    <row r="46" spans="1:15" ht="14.25">
      <c r="A46" s="56"/>
      <c r="B46" s="57"/>
      <c r="C46" s="58"/>
      <c r="D46" s="59"/>
      <c r="E46" s="60"/>
      <c r="F46" s="60"/>
      <c r="G46" s="60"/>
      <c r="H46" s="61"/>
      <c r="I46" s="41"/>
      <c r="J46" s="41"/>
      <c r="K46" s="41"/>
      <c r="L46" s="41"/>
      <c r="M46" s="41"/>
      <c r="N46" s="41"/>
      <c r="O46" s="41"/>
    </row>
    <row r="47" spans="1:15" ht="15">
      <c r="A47" s="194"/>
      <c r="B47" s="194"/>
      <c r="C47" s="194"/>
      <c r="D47" s="62"/>
      <c r="E47" s="62"/>
      <c r="F47" s="62"/>
      <c r="G47" s="62"/>
      <c r="H47" s="63"/>
      <c r="I47" s="41"/>
      <c r="J47" s="41"/>
      <c r="K47" s="41"/>
      <c r="L47" s="41"/>
      <c r="M47" s="41"/>
      <c r="N47" s="41"/>
      <c r="O47" s="41"/>
    </row>
    <row r="48" spans="1:15" ht="15">
      <c r="A48" s="194"/>
      <c r="B48" s="194"/>
      <c r="C48" s="194"/>
      <c r="D48" s="64"/>
      <c r="E48" s="62"/>
      <c r="F48" s="62"/>
      <c r="G48" s="62"/>
      <c r="H48" s="63"/>
      <c r="I48" s="41"/>
      <c r="J48" s="41"/>
      <c r="K48" s="41"/>
      <c r="L48" s="41"/>
      <c r="M48" s="41"/>
      <c r="N48" s="41"/>
      <c r="O48" s="41"/>
    </row>
    <row r="49" spans="1:15" ht="15">
      <c r="A49" s="195"/>
      <c r="B49" s="195"/>
      <c r="C49" s="195"/>
      <c r="D49" s="65"/>
      <c r="E49" s="66"/>
      <c r="F49" s="66"/>
      <c r="G49" s="66"/>
      <c r="H49" s="67"/>
      <c r="I49" s="41"/>
      <c r="J49" s="41"/>
      <c r="K49" s="41"/>
      <c r="L49" s="41"/>
      <c r="M49" s="41"/>
      <c r="N49" s="41"/>
      <c r="O49" s="41"/>
    </row>
    <row r="50" spans="1:15" ht="15">
      <c r="A50" s="193"/>
      <c r="B50" s="193"/>
      <c r="C50" s="193"/>
      <c r="D50" s="68"/>
      <c r="E50" s="66"/>
      <c r="F50" s="66"/>
      <c r="G50" s="66"/>
      <c r="H50" s="67"/>
      <c r="I50" s="41"/>
      <c r="J50" s="41"/>
      <c r="K50" s="41"/>
      <c r="L50" s="41"/>
      <c r="M50" s="41"/>
      <c r="N50" s="41"/>
      <c r="O50" s="41"/>
    </row>
    <row r="51" spans="1:15" ht="15">
      <c r="A51" s="196"/>
      <c r="B51" s="196"/>
      <c r="C51" s="196"/>
      <c r="D51" s="66"/>
      <c r="E51" s="66"/>
      <c r="F51" s="66"/>
      <c r="G51" s="66"/>
      <c r="H51" s="67"/>
      <c r="I51" s="41"/>
      <c r="J51" s="41"/>
      <c r="K51" s="41"/>
      <c r="L51" s="41"/>
      <c r="M51" s="41"/>
      <c r="N51" s="41"/>
      <c r="O51" s="41"/>
    </row>
    <row r="52" spans="2:15" ht="12.75">
      <c r="B52" s="2"/>
      <c r="C52" s="2"/>
      <c r="D52" s="2"/>
      <c r="E52" s="2"/>
      <c r="F52" s="3"/>
      <c r="G52" s="3"/>
      <c r="H52" s="3"/>
      <c r="I52" s="41"/>
      <c r="J52" s="41"/>
      <c r="K52" s="41"/>
      <c r="L52" s="41"/>
      <c r="M52" s="41"/>
      <c r="N52" s="41"/>
      <c r="O52" s="41"/>
    </row>
    <row r="53" spans="1:8" ht="20.25">
      <c r="A53" s="185"/>
      <c r="B53" s="185"/>
      <c r="C53" s="185"/>
      <c r="D53" s="185"/>
      <c r="E53" s="185"/>
      <c r="F53" s="185"/>
      <c r="G53" s="185"/>
      <c r="H53" s="185"/>
    </row>
    <row r="54" spans="1:8" ht="12.75">
      <c r="A54" s="4"/>
      <c r="B54" s="5"/>
      <c r="C54" s="5"/>
      <c r="D54" s="5"/>
      <c r="E54" s="5"/>
      <c r="F54" s="6"/>
      <c r="G54" s="6"/>
      <c r="H54" s="6"/>
    </row>
    <row r="55" spans="1:8" ht="12.75">
      <c r="A55" s="7"/>
      <c r="B55" s="7"/>
      <c r="C55" s="8"/>
      <c r="D55" s="4"/>
      <c r="E55" s="4"/>
      <c r="F55" s="4"/>
      <c r="G55" s="4"/>
      <c r="H55" s="4"/>
    </row>
    <row r="56" spans="1:8" ht="12.75">
      <c r="A56" s="4"/>
      <c r="B56" s="7"/>
      <c r="C56" s="10"/>
      <c r="D56" s="4"/>
      <c r="E56" s="4"/>
      <c r="F56" s="4"/>
      <c r="G56" s="4"/>
      <c r="H56" s="4"/>
    </row>
    <row r="57" spans="1:8" ht="12.75">
      <c r="A57" s="4"/>
      <c r="B57" s="7"/>
      <c r="C57" s="10"/>
      <c r="E57" s="4"/>
      <c r="F57" s="4"/>
      <c r="G57" s="4"/>
      <c r="H57" s="4"/>
    </row>
    <row r="58" spans="1:8" ht="12.75">
      <c r="A58" s="9"/>
      <c r="B58" s="11"/>
      <c r="C58" s="11"/>
      <c r="D58" s="12"/>
      <c r="E58" s="13"/>
      <c r="F58" s="13"/>
      <c r="G58" s="13"/>
      <c r="H58" s="13"/>
    </row>
    <row r="59" spans="1:8" ht="12.75">
      <c r="A59" s="13"/>
      <c r="B59" s="13"/>
      <c r="C59" s="13"/>
      <c r="D59" s="13"/>
      <c r="E59" s="13"/>
      <c r="F59" s="13"/>
      <c r="G59" s="14"/>
      <c r="H59" s="14"/>
    </row>
    <row r="60" spans="1:8" ht="12.75">
      <c r="A60" s="13"/>
      <c r="B60" s="13"/>
      <c r="C60" s="13"/>
      <c r="D60" s="15"/>
      <c r="E60" s="13"/>
      <c r="F60" s="13"/>
      <c r="G60" s="14"/>
      <c r="H60" s="14"/>
    </row>
    <row r="61" spans="1:8" ht="12.75">
      <c r="A61" s="13"/>
      <c r="B61" s="13"/>
      <c r="C61" s="13"/>
      <c r="D61" s="16"/>
      <c r="E61" s="13"/>
      <c r="F61" s="13"/>
      <c r="G61" s="14"/>
      <c r="H61" s="14"/>
    </row>
    <row r="62" spans="1:8" ht="12.75">
      <c r="A62" s="13"/>
      <c r="B62" s="13"/>
      <c r="C62" s="17"/>
      <c r="D62" s="13"/>
      <c r="E62" s="13"/>
      <c r="F62" s="13"/>
      <c r="G62" s="14"/>
      <c r="H62" s="14"/>
    </row>
    <row r="63" spans="1:8" ht="12.75">
      <c r="A63" s="4"/>
      <c r="B63" s="5"/>
      <c r="C63" s="4"/>
      <c r="D63" s="4"/>
      <c r="E63" s="4"/>
      <c r="F63" s="6"/>
      <c r="G63" s="6"/>
      <c r="H63" s="6"/>
    </row>
    <row r="64" spans="1:8" ht="12.75">
      <c r="A64" s="13"/>
      <c r="B64" s="13"/>
      <c r="C64" s="13"/>
      <c r="D64" s="13"/>
      <c r="E64" s="13"/>
      <c r="F64" s="13"/>
      <c r="G64" s="14"/>
      <c r="H64" s="14"/>
    </row>
    <row r="65" spans="1:8" ht="12.75">
      <c r="A65" s="186"/>
      <c r="B65" s="186"/>
      <c r="C65" s="186"/>
      <c r="D65" s="186"/>
      <c r="E65" s="187"/>
      <c r="F65" s="187"/>
      <c r="G65" s="187"/>
      <c r="H65" s="186"/>
    </row>
    <row r="66" spans="1:8" ht="12.75">
      <c r="A66" s="186"/>
      <c r="B66" s="186"/>
      <c r="C66" s="186"/>
      <c r="D66" s="186"/>
      <c r="E66" s="18"/>
      <c r="F66" s="18"/>
      <c r="G66" s="18"/>
      <c r="H66" s="186"/>
    </row>
    <row r="67" spans="1:4" ht="12.75">
      <c r="A67" s="19"/>
      <c r="B67" s="20"/>
      <c r="C67" s="21"/>
      <c r="D67" s="24"/>
    </row>
    <row r="68" spans="1:4" ht="12.75">
      <c r="A68" s="188"/>
      <c r="B68" s="188"/>
      <c r="C68" s="188"/>
      <c r="D68" s="24"/>
    </row>
    <row r="69" spans="1:4" ht="12.75">
      <c r="A69" s="187"/>
      <c r="B69" s="187"/>
      <c r="C69" s="187"/>
      <c r="D69" s="24"/>
    </row>
    <row r="70" spans="1:4" ht="12.75">
      <c r="A70" s="187"/>
      <c r="B70" s="187"/>
      <c r="C70" s="187"/>
      <c r="D70" s="24"/>
    </row>
    <row r="71" spans="1:3" ht="12.75">
      <c r="A71" s="187"/>
      <c r="B71" s="187"/>
      <c r="C71" s="187"/>
    </row>
    <row r="72" spans="1:4" ht="12.75">
      <c r="A72" s="187"/>
      <c r="B72" s="187"/>
      <c r="C72" s="187"/>
      <c r="D72" s="24"/>
    </row>
    <row r="73" spans="1:4" ht="12.75">
      <c r="A73" s="189"/>
      <c r="B73" s="189"/>
      <c r="C73" s="189"/>
      <c r="D73" s="24"/>
    </row>
    <row r="74" spans="1:8" ht="15">
      <c r="A74" s="30"/>
      <c r="B74" s="30"/>
      <c r="C74" s="30"/>
      <c r="D74" s="28"/>
      <c r="E74" s="28"/>
      <c r="F74" s="28"/>
      <c r="G74" s="28"/>
      <c r="H74" s="31"/>
    </row>
  </sheetData>
  <sheetProtection selectLockedCells="1" selectUnlockedCells="1"/>
  <mergeCells count="41">
    <mergeCell ref="A68:C68"/>
    <mergeCell ref="A69:C69"/>
    <mergeCell ref="A70:C70"/>
    <mergeCell ref="A71:C71"/>
    <mergeCell ref="A72:C72"/>
    <mergeCell ref="A73:C73"/>
    <mergeCell ref="A65:A66"/>
    <mergeCell ref="B65:B66"/>
    <mergeCell ref="C65:C66"/>
    <mergeCell ref="D65:D66"/>
    <mergeCell ref="E65:G65"/>
    <mergeCell ref="H65:H66"/>
    <mergeCell ref="A47:C47"/>
    <mergeCell ref="A48:C48"/>
    <mergeCell ref="A49:C49"/>
    <mergeCell ref="A50:C50"/>
    <mergeCell ref="A51:C51"/>
    <mergeCell ref="A53:H53"/>
    <mergeCell ref="A32:H32"/>
    <mergeCell ref="A33:H33"/>
    <mergeCell ref="A35:O35"/>
    <mergeCell ref="A36:O36"/>
    <mergeCell ref="A44:A45"/>
    <mergeCell ref="B44:B45"/>
    <mergeCell ref="C44:C45"/>
    <mergeCell ref="D44:D45"/>
    <mergeCell ref="E44:G44"/>
    <mergeCell ref="H44:H45"/>
    <mergeCell ref="A17:C17"/>
    <mergeCell ref="A18:C18"/>
    <mergeCell ref="A19:C19"/>
    <mergeCell ref="A20:C20"/>
    <mergeCell ref="A21:C21"/>
    <mergeCell ref="A22:C22"/>
    <mergeCell ref="A2:H2"/>
    <mergeCell ref="A14:A15"/>
    <mergeCell ref="B14:B15"/>
    <mergeCell ref="C14:C15"/>
    <mergeCell ref="D14:D15"/>
    <mergeCell ref="E14:G14"/>
    <mergeCell ref="H14:H15"/>
  </mergeCells>
  <printOptions/>
  <pageMargins left="0.9840277777777777" right="0.7479166666666667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zoomScalePageLayoutView="0" workbookViewId="0" topLeftCell="A16">
      <selection activeCell="O50" sqref="O50"/>
    </sheetView>
  </sheetViews>
  <sheetFormatPr defaultColWidth="9.140625" defaultRowHeight="12.75"/>
  <cols>
    <col min="1" max="1" width="5.28125" style="77" customWidth="1"/>
    <col min="2" max="2" width="50.00390625" style="78" customWidth="1"/>
    <col min="3" max="3" width="7.140625" style="78" customWidth="1"/>
    <col min="4" max="4" width="9.8515625" style="78" customWidth="1"/>
    <col min="5" max="5" width="7.421875" style="78" customWidth="1"/>
    <col min="6" max="6" width="9.00390625" style="79" customWidth="1"/>
    <col min="7" max="7" width="9.7109375" style="79" customWidth="1"/>
    <col min="8" max="8" width="8.57421875" style="79" customWidth="1"/>
    <col min="9" max="9" width="9.57421875" style="79" customWidth="1"/>
    <col min="10" max="10" width="9.421875" style="79" customWidth="1"/>
    <col min="11" max="11" width="10.7109375" style="78" customWidth="1"/>
    <col min="12" max="12" width="11.140625" style="78" customWidth="1"/>
    <col min="13" max="13" width="13.00390625" style="80" customWidth="1"/>
    <col min="14" max="14" width="12.00390625" style="78" customWidth="1"/>
    <col min="15" max="15" width="13.57421875" style="78" customWidth="1"/>
    <col min="16" max="16384" width="9.140625" style="78" customWidth="1"/>
  </cols>
  <sheetData>
    <row r="1" spans="1:13" s="79" customFormat="1" ht="14.25">
      <c r="A1" s="81"/>
      <c r="D1" s="82"/>
      <c r="M1" s="80"/>
    </row>
    <row r="2" spans="1:15" s="79" customFormat="1" ht="15.75">
      <c r="A2" s="198" t="s">
        <v>34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s="79" customFormat="1" ht="14.25">
      <c r="A3" s="199" t="s">
        <v>35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s="79" customFormat="1" ht="14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s="79" customFormat="1" ht="15">
      <c r="A5" s="200" t="s">
        <v>1</v>
      </c>
      <c r="B5" s="200"/>
      <c r="C5" s="8" t="s">
        <v>36</v>
      </c>
      <c r="D5" s="85"/>
      <c r="E5" s="85"/>
      <c r="F5" s="85"/>
      <c r="G5" s="85"/>
      <c r="H5" s="85"/>
      <c r="I5" s="85"/>
      <c r="J5" s="85"/>
      <c r="K5" s="85"/>
      <c r="L5" s="85"/>
      <c r="M5" s="86"/>
      <c r="N5" s="85"/>
      <c r="O5" s="85"/>
    </row>
    <row r="6" spans="1:15" s="79" customFormat="1" ht="15">
      <c r="A6" s="201" t="s">
        <v>37</v>
      </c>
      <c r="B6" s="201"/>
      <c r="C6" s="88" t="s">
        <v>30</v>
      </c>
      <c r="D6" s="85"/>
      <c r="E6" s="85"/>
      <c r="F6" s="85"/>
      <c r="G6" s="85"/>
      <c r="H6" s="85"/>
      <c r="I6" s="85"/>
      <c r="J6" s="85"/>
      <c r="K6" s="85"/>
      <c r="L6" s="85"/>
      <c r="M6" s="86"/>
      <c r="N6" s="85"/>
      <c r="O6" s="85"/>
    </row>
    <row r="7" spans="1:15" s="79" customFormat="1" ht="15" customHeight="1">
      <c r="A7" s="201" t="s">
        <v>5</v>
      </c>
      <c r="B7" s="201"/>
      <c r="C7" s="88" t="s">
        <v>38</v>
      </c>
      <c r="D7" s="85"/>
      <c r="E7" s="85"/>
      <c r="F7" s="85"/>
      <c r="G7" s="85"/>
      <c r="H7" s="85"/>
      <c r="I7" s="85"/>
      <c r="J7" s="85"/>
      <c r="K7" s="85"/>
      <c r="L7" s="85"/>
      <c r="M7" s="86"/>
      <c r="N7" s="85"/>
      <c r="O7" s="85"/>
    </row>
    <row r="8" spans="1:15" s="79" customFormat="1" ht="15">
      <c r="A8" s="87"/>
      <c r="B8" s="87"/>
      <c r="C8" s="88"/>
      <c r="D8" s="85"/>
      <c r="E8" s="85"/>
      <c r="F8" s="85"/>
      <c r="G8" s="85"/>
      <c r="H8" s="85"/>
      <c r="I8" s="85"/>
      <c r="J8" s="85"/>
      <c r="K8" s="85"/>
      <c r="L8" s="85"/>
      <c r="M8" s="86"/>
      <c r="N8" s="85"/>
      <c r="O8" s="85"/>
    </row>
    <row r="9" spans="1:15" s="79" customFormat="1" ht="14.25" customHeight="1">
      <c r="A9" s="199" t="s">
        <v>7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</row>
    <row r="10" spans="1:15" s="79" customFormat="1" ht="14.25" customHeight="1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</row>
    <row r="11" spans="1:15" s="79" customFormat="1" ht="14.25">
      <c r="A11" s="202" t="s">
        <v>39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</row>
    <row r="12" spans="1:15" s="79" customFormat="1" ht="14.25">
      <c r="A12" s="81"/>
      <c r="D12" s="82"/>
      <c r="M12" s="89" t="s">
        <v>40</v>
      </c>
      <c r="O12" s="90">
        <f>O43</f>
        <v>0</v>
      </c>
    </row>
    <row r="13" spans="1:18" s="79" customFormat="1" ht="13.5" customHeight="1">
      <c r="A13" s="203" t="s">
        <v>41</v>
      </c>
      <c r="B13" s="204" t="s">
        <v>42</v>
      </c>
      <c r="C13" s="203" t="s">
        <v>43</v>
      </c>
      <c r="D13" s="205" t="s">
        <v>44</v>
      </c>
      <c r="E13" s="204" t="s">
        <v>45</v>
      </c>
      <c r="F13" s="204"/>
      <c r="G13" s="204"/>
      <c r="H13" s="204"/>
      <c r="I13" s="204"/>
      <c r="J13" s="204"/>
      <c r="K13" s="204" t="s">
        <v>46</v>
      </c>
      <c r="L13" s="204"/>
      <c r="M13" s="204"/>
      <c r="N13" s="204"/>
      <c r="O13" s="204"/>
      <c r="P13" s="92"/>
      <c r="Q13" s="92"/>
      <c r="R13" s="92"/>
    </row>
    <row r="14" spans="1:15" s="79" customFormat="1" ht="69" customHeight="1">
      <c r="A14" s="203"/>
      <c r="B14" s="204"/>
      <c r="C14" s="203"/>
      <c r="D14" s="205"/>
      <c r="E14" s="91" t="s">
        <v>47</v>
      </c>
      <c r="F14" s="91" t="s">
        <v>48</v>
      </c>
      <c r="G14" s="91" t="s">
        <v>49</v>
      </c>
      <c r="H14" s="91" t="s">
        <v>50</v>
      </c>
      <c r="I14" s="91" t="s">
        <v>51</v>
      </c>
      <c r="J14" s="91" t="s">
        <v>52</v>
      </c>
      <c r="K14" s="91" t="s">
        <v>53</v>
      </c>
      <c r="L14" s="91" t="s">
        <v>49</v>
      </c>
      <c r="M14" s="93" t="s">
        <v>50</v>
      </c>
      <c r="N14" s="91" t="s">
        <v>51</v>
      </c>
      <c r="O14" s="91" t="s">
        <v>54</v>
      </c>
    </row>
    <row r="15" spans="1:15" s="79" customFormat="1" ht="22.5" customHeight="1">
      <c r="A15" s="94"/>
      <c r="B15" s="95" t="s">
        <v>55</v>
      </c>
      <c r="C15" s="94"/>
      <c r="D15" s="96"/>
      <c r="E15" s="94"/>
      <c r="F15" s="94"/>
      <c r="G15" s="94"/>
      <c r="H15" s="94"/>
      <c r="I15" s="94"/>
      <c r="J15" s="94"/>
      <c r="K15" s="94"/>
      <c r="L15" s="94"/>
      <c r="M15" s="97"/>
      <c r="N15" s="94"/>
      <c r="O15" s="94"/>
    </row>
    <row r="16" spans="1:15" s="92" customFormat="1" ht="13.5" customHeight="1">
      <c r="A16" s="98"/>
      <c r="B16" s="99" t="s">
        <v>55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  <c r="N16" s="100"/>
      <c r="O16" s="100"/>
    </row>
    <row r="17" spans="1:15" s="92" customFormat="1" ht="41.25" customHeight="1">
      <c r="A17" s="102" t="s">
        <v>56</v>
      </c>
      <c r="B17" s="103" t="s">
        <v>57</v>
      </c>
      <c r="C17" s="104" t="s">
        <v>58</v>
      </c>
      <c r="D17" s="105">
        <v>200</v>
      </c>
      <c r="E17" s="105"/>
      <c r="F17" s="105"/>
      <c r="G17" s="105">
        <f>F17*E17</f>
        <v>0</v>
      </c>
      <c r="H17" s="105"/>
      <c r="I17" s="105"/>
      <c r="J17" s="105">
        <f aca="true" t="shared" si="0" ref="J17:J28">ROUND(G17+H17+I17,2)</f>
        <v>0</v>
      </c>
      <c r="K17" s="105">
        <f>ROUND(D17*E17,2)</f>
        <v>0</v>
      </c>
      <c r="L17" s="106">
        <f>ROUND(D17*G17,2)</f>
        <v>0</v>
      </c>
      <c r="M17" s="107">
        <f aca="true" t="shared" si="1" ref="M17:M25">ROUND(D17*H17,2)</f>
        <v>0</v>
      </c>
      <c r="N17" s="106">
        <f>ROUND(D17*I17,2)</f>
        <v>0</v>
      </c>
      <c r="O17" s="106">
        <f aca="true" t="shared" si="2" ref="O17:O28">ROUND(L17+M17+N17,2)</f>
        <v>0</v>
      </c>
    </row>
    <row r="18" spans="1:15" s="92" customFormat="1" ht="31.5" customHeight="1">
      <c r="A18" s="102" t="s">
        <v>59</v>
      </c>
      <c r="B18" s="108" t="s">
        <v>60</v>
      </c>
      <c r="C18" s="104" t="s">
        <v>58</v>
      </c>
      <c r="D18" s="105">
        <v>200</v>
      </c>
      <c r="E18" s="105"/>
      <c r="F18" s="105"/>
      <c r="G18" s="105"/>
      <c r="H18" s="105"/>
      <c r="I18" s="105"/>
      <c r="J18" s="105">
        <f t="shared" si="0"/>
        <v>0</v>
      </c>
      <c r="K18" s="105"/>
      <c r="L18" s="106"/>
      <c r="M18" s="107">
        <f t="shared" si="1"/>
        <v>0</v>
      </c>
      <c r="N18" s="106"/>
      <c r="O18" s="106">
        <f t="shared" si="2"/>
        <v>0</v>
      </c>
    </row>
    <row r="19" spans="1:15" s="92" customFormat="1" ht="26.25" customHeight="1">
      <c r="A19" s="102" t="s">
        <v>61</v>
      </c>
      <c r="B19" s="108" t="s">
        <v>62</v>
      </c>
      <c r="C19" s="104" t="s">
        <v>63</v>
      </c>
      <c r="D19" s="105">
        <v>500</v>
      </c>
      <c r="E19" s="105"/>
      <c r="F19" s="105"/>
      <c r="G19" s="105"/>
      <c r="H19" s="105"/>
      <c r="I19" s="105"/>
      <c r="J19" s="105">
        <f t="shared" si="0"/>
        <v>0</v>
      </c>
      <c r="K19" s="105"/>
      <c r="L19" s="106"/>
      <c r="M19" s="107">
        <f t="shared" si="1"/>
        <v>0</v>
      </c>
      <c r="N19" s="106"/>
      <c r="O19" s="106">
        <f t="shared" si="2"/>
        <v>0</v>
      </c>
    </row>
    <row r="20" spans="1:15" s="92" customFormat="1" ht="14.25" customHeight="1">
      <c r="A20" s="102" t="s">
        <v>64</v>
      </c>
      <c r="B20" s="108" t="s">
        <v>65</v>
      </c>
      <c r="C20" s="104" t="s">
        <v>58</v>
      </c>
      <c r="D20" s="105">
        <v>95</v>
      </c>
      <c r="E20" s="105"/>
      <c r="F20" s="105"/>
      <c r="G20" s="105">
        <f>F20*E20</f>
        <v>0</v>
      </c>
      <c r="H20" s="105"/>
      <c r="I20" s="105"/>
      <c r="J20" s="105">
        <f t="shared" si="0"/>
        <v>0</v>
      </c>
      <c r="K20" s="105">
        <f>ROUND(D20*E20,2)</f>
        <v>0</v>
      </c>
      <c r="L20" s="106">
        <f>ROUND(D20*G20,2)</f>
        <v>0</v>
      </c>
      <c r="M20" s="107">
        <f t="shared" si="1"/>
        <v>0</v>
      </c>
      <c r="N20" s="106">
        <f>ROUND(D20*I20,2)</f>
        <v>0</v>
      </c>
      <c r="O20" s="106">
        <f t="shared" si="2"/>
        <v>0</v>
      </c>
    </row>
    <row r="21" spans="1:15" s="92" customFormat="1" ht="27.75" customHeight="1">
      <c r="A21" s="102" t="s">
        <v>66</v>
      </c>
      <c r="B21" s="108" t="s">
        <v>67</v>
      </c>
      <c r="C21" s="104" t="s">
        <v>58</v>
      </c>
      <c r="D21" s="105">
        <f>D20*1.1</f>
        <v>104.50000000000001</v>
      </c>
      <c r="E21" s="105"/>
      <c r="F21" s="105"/>
      <c r="G21" s="105"/>
      <c r="H21" s="105"/>
      <c r="I21" s="105"/>
      <c r="J21" s="105">
        <f t="shared" si="0"/>
        <v>0</v>
      </c>
      <c r="K21" s="105"/>
      <c r="L21" s="106"/>
      <c r="M21" s="107">
        <f t="shared" si="1"/>
        <v>0</v>
      </c>
      <c r="N21" s="106"/>
      <c r="O21" s="106">
        <f t="shared" si="2"/>
        <v>0</v>
      </c>
    </row>
    <row r="22" spans="1:15" s="92" customFormat="1" ht="27.75" customHeight="1">
      <c r="A22" s="102" t="s">
        <v>68</v>
      </c>
      <c r="B22" s="103" t="s">
        <v>69</v>
      </c>
      <c r="C22" s="104" t="s">
        <v>70</v>
      </c>
      <c r="D22" s="105">
        <v>120</v>
      </c>
      <c r="E22" s="105"/>
      <c r="F22" s="105"/>
      <c r="G22" s="105">
        <f>F22*E22</f>
        <v>0</v>
      </c>
      <c r="H22" s="105"/>
      <c r="I22" s="105"/>
      <c r="J22" s="105">
        <f t="shared" si="0"/>
        <v>0</v>
      </c>
      <c r="K22" s="105">
        <f>ROUND(D22*E22,2)</f>
        <v>0</v>
      </c>
      <c r="L22" s="106">
        <f>ROUND(D22*G22,2)</f>
        <v>0</v>
      </c>
      <c r="M22" s="107">
        <f t="shared" si="1"/>
        <v>0</v>
      </c>
      <c r="N22" s="106">
        <f>ROUND(D22*I22,2)</f>
        <v>0</v>
      </c>
      <c r="O22" s="106">
        <f t="shared" si="2"/>
        <v>0</v>
      </c>
    </row>
    <row r="23" spans="1:15" s="92" customFormat="1" ht="14.25" customHeight="1">
      <c r="A23" s="102" t="s">
        <v>71</v>
      </c>
      <c r="B23" s="108" t="s">
        <v>60</v>
      </c>
      <c r="C23" s="104" t="s">
        <v>58</v>
      </c>
      <c r="D23" s="105">
        <v>120</v>
      </c>
      <c r="E23" s="105"/>
      <c r="F23" s="105"/>
      <c r="G23" s="105"/>
      <c r="H23" s="105"/>
      <c r="I23" s="105"/>
      <c r="J23" s="105">
        <f t="shared" si="0"/>
        <v>0</v>
      </c>
      <c r="K23" s="105"/>
      <c r="L23" s="106"/>
      <c r="M23" s="107">
        <f t="shared" si="1"/>
        <v>0</v>
      </c>
      <c r="N23" s="106"/>
      <c r="O23" s="106">
        <f t="shared" si="2"/>
        <v>0</v>
      </c>
    </row>
    <row r="24" spans="1:15" s="92" customFormat="1" ht="14.25" customHeight="1">
      <c r="A24" s="102" t="s">
        <v>72</v>
      </c>
      <c r="B24" s="108" t="s">
        <v>67</v>
      </c>
      <c r="C24" s="104" t="s">
        <v>58</v>
      </c>
      <c r="D24" s="105">
        <v>120</v>
      </c>
      <c r="E24" s="105"/>
      <c r="F24" s="105"/>
      <c r="G24" s="105"/>
      <c r="H24" s="105"/>
      <c r="I24" s="105"/>
      <c r="J24" s="105">
        <f t="shared" si="0"/>
        <v>0</v>
      </c>
      <c r="K24" s="105"/>
      <c r="L24" s="106"/>
      <c r="M24" s="107">
        <f t="shared" si="1"/>
        <v>0</v>
      </c>
      <c r="N24" s="106"/>
      <c r="O24" s="106">
        <f t="shared" si="2"/>
        <v>0</v>
      </c>
    </row>
    <row r="25" spans="1:15" s="92" customFormat="1" ht="14.25" customHeight="1">
      <c r="A25" s="102" t="s">
        <v>73</v>
      </c>
      <c r="B25" s="108" t="s">
        <v>62</v>
      </c>
      <c r="C25" s="104" t="s">
        <v>63</v>
      </c>
      <c r="D25" s="105">
        <v>240</v>
      </c>
      <c r="E25" s="105"/>
      <c r="F25" s="105"/>
      <c r="G25" s="105"/>
      <c r="H25" s="105"/>
      <c r="I25" s="105"/>
      <c r="J25" s="105">
        <f t="shared" si="0"/>
        <v>0</v>
      </c>
      <c r="K25" s="105"/>
      <c r="L25" s="106"/>
      <c r="M25" s="107">
        <f t="shared" si="1"/>
        <v>0</v>
      </c>
      <c r="N25" s="106"/>
      <c r="O25" s="106">
        <f t="shared" si="2"/>
        <v>0</v>
      </c>
    </row>
    <row r="26" spans="1:15" s="92" customFormat="1" ht="34.5" customHeight="1">
      <c r="A26" s="102" t="s">
        <v>74</v>
      </c>
      <c r="B26" s="109" t="s">
        <v>75</v>
      </c>
      <c r="C26" s="110" t="s">
        <v>76</v>
      </c>
      <c r="D26" s="111">
        <v>100</v>
      </c>
      <c r="E26" s="111"/>
      <c r="F26" s="111"/>
      <c r="G26" s="111"/>
      <c r="H26" s="111"/>
      <c r="I26" s="111"/>
      <c r="J26" s="111">
        <f t="shared" si="0"/>
        <v>0</v>
      </c>
      <c r="K26" s="111">
        <f>ROUND(D26*E26,2)</f>
        <v>0</v>
      </c>
      <c r="L26" s="112">
        <f>ROUND(D26*G26,2)</f>
        <v>0</v>
      </c>
      <c r="M26" s="113"/>
      <c r="N26" s="112">
        <f>ROUND(D26*I26,2)</f>
        <v>0</v>
      </c>
      <c r="O26" s="112">
        <f t="shared" si="2"/>
        <v>0</v>
      </c>
    </row>
    <row r="27" spans="1:15" s="92" customFormat="1" ht="34.5" customHeight="1">
      <c r="A27" s="102" t="s">
        <v>77</v>
      </c>
      <c r="B27" s="109" t="s">
        <v>78</v>
      </c>
      <c r="C27" s="110" t="s">
        <v>76</v>
      </c>
      <c r="D27" s="111">
        <v>8.4</v>
      </c>
      <c r="E27" s="111"/>
      <c r="F27" s="111"/>
      <c r="G27" s="114">
        <f>ROUND(+F27*E27,2)</f>
        <v>0</v>
      </c>
      <c r="H27" s="111"/>
      <c r="I27" s="111"/>
      <c r="J27" s="111">
        <f t="shared" si="0"/>
        <v>0</v>
      </c>
      <c r="K27" s="111">
        <f>ROUND(D27*E27,2)</f>
        <v>0</v>
      </c>
      <c r="L27" s="112">
        <f>ROUND(D27*G27,2)</f>
        <v>0</v>
      </c>
      <c r="M27" s="113">
        <f>ROUND(D27*H27,2)</f>
        <v>0</v>
      </c>
      <c r="N27" s="112">
        <f>ROUND(D27*I27,2)</f>
        <v>0</v>
      </c>
      <c r="O27" s="112">
        <f t="shared" si="2"/>
        <v>0</v>
      </c>
    </row>
    <row r="28" spans="1:15" s="79" customFormat="1" ht="46.5" customHeight="1">
      <c r="A28" s="102" t="s">
        <v>79</v>
      </c>
      <c r="B28" s="103" t="s">
        <v>80</v>
      </c>
      <c r="C28" s="104" t="s">
        <v>81</v>
      </c>
      <c r="D28" s="115">
        <v>1</v>
      </c>
      <c r="E28" s="105"/>
      <c r="F28" s="105"/>
      <c r="G28" s="105">
        <f>F28*E28</f>
        <v>0</v>
      </c>
      <c r="H28" s="105"/>
      <c r="I28" s="105"/>
      <c r="J28" s="105">
        <f t="shared" si="0"/>
        <v>0</v>
      </c>
      <c r="K28" s="105">
        <f>ROUND(D28*E28,2)</f>
        <v>0</v>
      </c>
      <c r="L28" s="106">
        <f>ROUND(D28*G28,2)</f>
        <v>0</v>
      </c>
      <c r="M28" s="107">
        <f>ROUND(D28*H28,2)</f>
        <v>0</v>
      </c>
      <c r="N28" s="106">
        <f>ROUND(D28*I28,2)</f>
        <v>0</v>
      </c>
      <c r="O28" s="106">
        <f t="shared" si="2"/>
        <v>0</v>
      </c>
    </row>
    <row r="29" spans="1:15" s="79" customFormat="1" ht="22.5" customHeight="1">
      <c r="A29" s="102"/>
      <c r="B29" s="116" t="s">
        <v>82</v>
      </c>
      <c r="C29" s="94"/>
      <c r="D29" s="96"/>
      <c r="E29" s="94"/>
      <c r="F29" s="94"/>
      <c r="G29" s="94"/>
      <c r="H29" s="94"/>
      <c r="I29" s="94"/>
      <c r="J29" s="94"/>
      <c r="K29" s="94"/>
      <c r="L29" s="94"/>
      <c r="M29" s="97"/>
      <c r="N29" s="94"/>
      <c r="O29" s="94"/>
    </row>
    <row r="30" spans="1:15" s="79" customFormat="1" ht="46.5" customHeight="1">
      <c r="A30" s="102" t="s">
        <v>83</v>
      </c>
      <c r="B30" s="117" t="s">
        <v>84</v>
      </c>
      <c r="C30" s="94" t="s">
        <v>85</v>
      </c>
      <c r="D30" s="96">
        <v>8</v>
      </c>
      <c r="E30" s="114"/>
      <c r="F30" s="118"/>
      <c r="G30" s="114">
        <f aca="true" t="shared" si="3" ref="G30:G35">ROUND(+F30*E30,2)</f>
        <v>0</v>
      </c>
      <c r="H30" s="118"/>
      <c r="I30" s="118"/>
      <c r="J30" s="118">
        <f aca="true" t="shared" si="4" ref="J30:J35">+I30+H30+G30</f>
        <v>0</v>
      </c>
      <c r="K30" s="118">
        <f aca="true" t="shared" si="5" ref="K30:K35">ROUND(+E30*D30,2)</f>
        <v>0</v>
      </c>
      <c r="L30" s="118">
        <f aca="true" t="shared" si="6" ref="L30:L35">ROUND(+G30*D30,2)</f>
        <v>0</v>
      </c>
      <c r="M30" s="119">
        <f aca="true" t="shared" si="7" ref="M30:M35">ROUND(+H30*D30,2)</f>
        <v>0</v>
      </c>
      <c r="N30" s="118">
        <f aca="true" t="shared" si="8" ref="N30:N35">ROUND(+I30*D30,2)</f>
        <v>0</v>
      </c>
      <c r="O30" s="118">
        <f aca="true" t="shared" si="9" ref="O30:O35">+N30+M30+L30</f>
        <v>0</v>
      </c>
    </row>
    <row r="31" spans="1:15" s="79" customFormat="1" ht="40.5" customHeight="1">
      <c r="A31" s="102" t="s">
        <v>86</v>
      </c>
      <c r="B31" s="117" t="s">
        <v>87</v>
      </c>
      <c r="C31" s="94" t="s">
        <v>85</v>
      </c>
      <c r="D31" s="96">
        <v>3</v>
      </c>
      <c r="E31" s="114"/>
      <c r="F31" s="118"/>
      <c r="G31" s="114">
        <f t="shared" si="3"/>
        <v>0</v>
      </c>
      <c r="H31" s="118"/>
      <c r="I31" s="118"/>
      <c r="J31" s="118">
        <f t="shared" si="4"/>
        <v>0</v>
      </c>
      <c r="K31" s="118">
        <f t="shared" si="5"/>
        <v>0</v>
      </c>
      <c r="L31" s="118">
        <f t="shared" si="6"/>
        <v>0</v>
      </c>
      <c r="M31" s="119">
        <f t="shared" si="7"/>
        <v>0</v>
      </c>
      <c r="N31" s="118">
        <f t="shared" si="8"/>
        <v>0</v>
      </c>
      <c r="O31" s="118">
        <f t="shared" si="9"/>
        <v>0</v>
      </c>
    </row>
    <row r="32" spans="1:15" s="79" customFormat="1" ht="43.5" customHeight="1">
      <c r="A32" s="102" t="s">
        <v>88</v>
      </c>
      <c r="B32" s="117" t="s">
        <v>89</v>
      </c>
      <c r="C32" s="94" t="s">
        <v>85</v>
      </c>
      <c r="D32" s="96">
        <v>1</v>
      </c>
      <c r="E32" s="114"/>
      <c r="F32" s="118"/>
      <c r="G32" s="114">
        <f t="shared" si="3"/>
        <v>0</v>
      </c>
      <c r="H32" s="118"/>
      <c r="I32" s="118"/>
      <c r="J32" s="118">
        <f t="shared" si="4"/>
        <v>0</v>
      </c>
      <c r="K32" s="118">
        <f t="shared" si="5"/>
        <v>0</v>
      </c>
      <c r="L32" s="118">
        <f t="shared" si="6"/>
        <v>0</v>
      </c>
      <c r="M32" s="119">
        <f t="shared" si="7"/>
        <v>0</v>
      </c>
      <c r="N32" s="118">
        <f t="shared" si="8"/>
        <v>0</v>
      </c>
      <c r="O32" s="118">
        <f t="shared" si="9"/>
        <v>0</v>
      </c>
    </row>
    <row r="33" spans="1:15" s="79" customFormat="1" ht="59.25" customHeight="1">
      <c r="A33" s="102" t="s">
        <v>90</v>
      </c>
      <c r="B33" s="117" t="s">
        <v>91</v>
      </c>
      <c r="C33" s="94" t="s">
        <v>92</v>
      </c>
      <c r="D33" s="96">
        <v>60</v>
      </c>
      <c r="E33" s="94"/>
      <c r="F33" s="94"/>
      <c r="G33" s="114">
        <f t="shared" si="3"/>
        <v>0</v>
      </c>
      <c r="H33" s="94"/>
      <c r="I33" s="94"/>
      <c r="J33" s="118">
        <f t="shared" si="4"/>
        <v>0</v>
      </c>
      <c r="K33" s="118">
        <f t="shared" si="5"/>
        <v>0</v>
      </c>
      <c r="L33" s="118">
        <f t="shared" si="6"/>
        <v>0</v>
      </c>
      <c r="M33" s="119">
        <f t="shared" si="7"/>
        <v>0</v>
      </c>
      <c r="N33" s="118">
        <f t="shared" si="8"/>
        <v>0</v>
      </c>
      <c r="O33" s="118">
        <f t="shared" si="9"/>
        <v>0</v>
      </c>
    </row>
    <row r="34" spans="1:15" s="79" customFormat="1" ht="31.5" customHeight="1">
      <c r="A34" s="102" t="s">
        <v>93</v>
      </c>
      <c r="B34" s="117" t="s">
        <v>94</v>
      </c>
      <c r="C34" s="94" t="s">
        <v>92</v>
      </c>
      <c r="D34" s="96">
        <v>6</v>
      </c>
      <c r="E34" s="94"/>
      <c r="F34" s="94"/>
      <c r="G34" s="114">
        <f t="shared" si="3"/>
        <v>0</v>
      </c>
      <c r="H34" s="94"/>
      <c r="I34" s="94"/>
      <c r="J34" s="118">
        <f t="shared" si="4"/>
        <v>0</v>
      </c>
      <c r="K34" s="118">
        <f t="shared" si="5"/>
        <v>0</v>
      </c>
      <c r="L34" s="118">
        <f t="shared" si="6"/>
        <v>0</v>
      </c>
      <c r="M34" s="119">
        <f t="shared" si="7"/>
        <v>0</v>
      </c>
      <c r="N34" s="118">
        <f t="shared" si="8"/>
        <v>0</v>
      </c>
      <c r="O34" s="118">
        <f t="shared" si="9"/>
        <v>0</v>
      </c>
    </row>
    <row r="35" spans="1:15" s="79" customFormat="1" ht="31.5" customHeight="1">
      <c r="A35" s="102" t="s">
        <v>95</v>
      </c>
      <c r="B35" s="117" t="s">
        <v>96</v>
      </c>
      <c r="C35" s="94" t="s">
        <v>92</v>
      </c>
      <c r="D35" s="96">
        <v>7.2</v>
      </c>
      <c r="E35" s="94"/>
      <c r="F35" s="94"/>
      <c r="G35" s="114">
        <f t="shared" si="3"/>
        <v>0</v>
      </c>
      <c r="H35" s="94"/>
      <c r="I35" s="94"/>
      <c r="J35" s="118">
        <f t="shared" si="4"/>
        <v>0</v>
      </c>
      <c r="K35" s="118">
        <f t="shared" si="5"/>
        <v>0</v>
      </c>
      <c r="L35" s="118">
        <f t="shared" si="6"/>
        <v>0</v>
      </c>
      <c r="M35" s="119">
        <f t="shared" si="7"/>
        <v>0</v>
      </c>
      <c r="N35" s="118">
        <f t="shared" si="8"/>
        <v>0</v>
      </c>
      <c r="O35" s="118">
        <f t="shared" si="9"/>
        <v>0</v>
      </c>
    </row>
    <row r="36" spans="1:15" s="126" customFormat="1" ht="28.5" customHeight="1">
      <c r="A36" s="120"/>
      <c r="B36" s="121" t="s">
        <v>97</v>
      </c>
      <c r="C36" s="122"/>
      <c r="D36" s="123"/>
      <c r="E36" s="123"/>
      <c r="F36" s="123"/>
      <c r="G36" s="123"/>
      <c r="H36" s="123"/>
      <c r="I36" s="123"/>
      <c r="J36" s="123"/>
      <c r="K36" s="123"/>
      <c r="L36" s="124"/>
      <c r="M36" s="125"/>
      <c r="N36" s="124"/>
      <c r="O36" s="124"/>
    </row>
    <row r="37" spans="1:15" s="79" customFormat="1" ht="14.25">
      <c r="A37" s="102" t="s">
        <v>98</v>
      </c>
      <c r="B37" s="127" t="s">
        <v>99</v>
      </c>
      <c r="C37" s="128" t="s">
        <v>100</v>
      </c>
      <c r="D37" s="128">
        <v>10</v>
      </c>
      <c r="E37" s="114"/>
      <c r="F37" s="111"/>
      <c r="G37" s="114">
        <f>ROUND(+F37*E37,2)</f>
        <v>0</v>
      </c>
      <c r="H37" s="114"/>
      <c r="I37" s="114"/>
      <c r="J37" s="114">
        <f>+I37+H37+G37</f>
        <v>0</v>
      </c>
      <c r="K37" s="114">
        <f>ROUND(+E37*D37,2)</f>
        <v>0</v>
      </c>
      <c r="L37" s="114">
        <f>ROUND(+G37*D37,2)</f>
        <v>0</v>
      </c>
      <c r="M37" s="129">
        <f>ROUND(+H37*D37,2)</f>
        <v>0</v>
      </c>
      <c r="N37" s="114">
        <f>ROUND(+I37*D37,2)</f>
        <v>0</v>
      </c>
      <c r="O37" s="114">
        <f>+N37+M37+L37</f>
        <v>0</v>
      </c>
    </row>
    <row r="38" spans="1:15" s="79" customFormat="1" ht="14.25">
      <c r="A38" s="102" t="s">
        <v>101</v>
      </c>
      <c r="B38" s="130" t="s">
        <v>102</v>
      </c>
      <c r="C38" s="131" t="s">
        <v>103</v>
      </c>
      <c r="D38" s="131">
        <v>1</v>
      </c>
      <c r="E38" s="114"/>
      <c r="F38" s="111"/>
      <c r="G38" s="114">
        <f>ROUND(+F38*E38,2)</f>
        <v>0</v>
      </c>
      <c r="H38" s="114"/>
      <c r="I38" s="114"/>
      <c r="J38" s="114">
        <f>+I38+H38+G38</f>
        <v>0</v>
      </c>
      <c r="K38" s="114">
        <f>ROUND(+E38*D38,2)</f>
        <v>0</v>
      </c>
      <c r="L38" s="114">
        <f>ROUND(+G38*D38,2)</f>
        <v>0</v>
      </c>
      <c r="M38" s="129">
        <f>ROUND(+H38*D38,2)</f>
        <v>0</v>
      </c>
      <c r="N38" s="114">
        <f>ROUND(+I38*D38,2)</f>
        <v>0</v>
      </c>
      <c r="O38" s="114">
        <f>+N38+M38+L38</f>
        <v>0</v>
      </c>
    </row>
    <row r="39" spans="1:15" s="79" customFormat="1" ht="15">
      <c r="A39" s="132"/>
      <c r="B39" s="133"/>
      <c r="C39" s="134"/>
      <c r="D39" s="134"/>
      <c r="E39" s="118"/>
      <c r="F39" s="118"/>
      <c r="G39" s="118"/>
      <c r="H39" s="118"/>
      <c r="I39" s="118"/>
      <c r="J39" s="118"/>
      <c r="K39" s="118"/>
      <c r="L39" s="118"/>
      <c r="M39" s="119"/>
      <c r="N39" s="118"/>
      <c r="O39" s="118"/>
    </row>
    <row r="40" spans="1:15" s="79" customFormat="1" ht="15">
      <c r="A40" s="132"/>
      <c r="B40" s="135"/>
      <c r="C40" s="136"/>
      <c r="D40" s="137"/>
      <c r="E40" s="118"/>
      <c r="F40" s="118"/>
      <c r="G40" s="118"/>
      <c r="H40" s="118"/>
      <c r="I40" s="118"/>
      <c r="J40" s="118"/>
      <c r="K40" s="118"/>
      <c r="L40" s="118"/>
      <c r="M40" s="119"/>
      <c r="N40" s="118"/>
      <c r="O40" s="118"/>
    </row>
    <row r="41" spans="1:15" s="79" customFormat="1" ht="14.25" customHeight="1">
      <c r="A41" s="206" t="s">
        <v>104</v>
      </c>
      <c r="B41" s="206"/>
      <c r="C41" s="138" t="s">
        <v>105</v>
      </c>
      <c r="D41" s="139"/>
      <c r="E41" s="139"/>
      <c r="F41" s="139"/>
      <c r="G41" s="139"/>
      <c r="H41" s="139"/>
      <c r="I41" s="139"/>
      <c r="J41" s="140"/>
      <c r="K41" s="140">
        <f>SUM(K17:K38)</f>
        <v>0</v>
      </c>
      <c r="L41" s="140">
        <f>SUM(L17:L38)</f>
        <v>0</v>
      </c>
      <c r="M41" s="141">
        <f>SUM(M17:M38)</f>
        <v>0</v>
      </c>
      <c r="N41" s="140">
        <f>SUM(N17:N38)</f>
        <v>0</v>
      </c>
      <c r="O41" s="140">
        <f>SUM(O17:O38)</f>
        <v>0</v>
      </c>
    </row>
    <row r="42" spans="1:15" s="79" customFormat="1" ht="14.25">
      <c r="A42" s="142"/>
      <c r="B42" s="143" t="s">
        <v>106</v>
      </c>
      <c r="C42" s="138" t="s">
        <v>107</v>
      </c>
      <c r="D42" s="144"/>
      <c r="E42" s="139"/>
      <c r="F42" s="139"/>
      <c r="G42" s="139"/>
      <c r="H42" s="139"/>
      <c r="I42" s="139"/>
      <c r="J42" s="139"/>
      <c r="K42" s="139"/>
      <c r="L42" s="145"/>
      <c r="M42" s="146">
        <f>ROUND(+M41*D42/100,2)</f>
        <v>0</v>
      </c>
      <c r="N42" s="147"/>
      <c r="O42" s="147">
        <f>+M42</f>
        <v>0</v>
      </c>
    </row>
    <row r="43" spans="1:15" s="79" customFormat="1" ht="14.25">
      <c r="A43" s="142"/>
      <c r="B43" s="148" t="s">
        <v>108</v>
      </c>
      <c r="C43" s="138"/>
      <c r="D43" s="149"/>
      <c r="E43" s="139"/>
      <c r="F43" s="139"/>
      <c r="G43" s="139"/>
      <c r="H43" s="139"/>
      <c r="I43" s="139"/>
      <c r="J43" s="139"/>
      <c r="K43" s="150"/>
      <c r="L43" s="151">
        <f>+L42+L41</f>
        <v>0</v>
      </c>
      <c r="M43" s="152">
        <f>+M42+M41</f>
        <v>0</v>
      </c>
      <c r="N43" s="151">
        <f>+N42+N41</f>
        <v>0</v>
      </c>
      <c r="O43" s="151">
        <f>+O42+O41</f>
        <v>0</v>
      </c>
    </row>
    <row r="44" spans="1:13" s="79" customFormat="1" ht="23.25" customHeight="1">
      <c r="A44" s="153"/>
      <c r="B44" s="154"/>
      <c r="D44" s="82"/>
      <c r="M44" s="80"/>
    </row>
    <row r="45" spans="1:13" s="79" customFormat="1" ht="23.25" customHeight="1">
      <c r="A45" s="153"/>
      <c r="B45" s="155" t="s">
        <v>109</v>
      </c>
      <c r="D45" s="82"/>
      <c r="M45" s="80"/>
    </row>
    <row r="46" spans="1:13" s="79" customFormat="1" ht="22.5" customHeight="1">
      <c r="A46"/>
      <c r="B46" s="156" t="s">
        <v>110</v>
      </c>
      <c r="D46" s="82"/>
      <c r="M46" s="80"/>
    </row>
    <row r="47" spans="1:13" s="79" customFormat="1" ht="14.25">
      <c r="A47" s="81"/>
      <c r="C47" s="207"/>
      <c r="D47" s="207"/>
      <c r="E47" s="207"/>
      <c r="F47" s="207"/>
      <c r="G47" s="207"/>
      <c r="H47" s="207"/>
      <c r="I47" s="207"/>
      <c r="J47" s="207"/>
      <c r="M47" s="80"/>
    </row>
    <row r="48" spans="1:13" s="79" customFormat="1" ht="14.25">
      <c r="A48" s="81"/>
      <c r="B48" s="157" t="s">
        <v>111</v>
      </c>
      <c r="C48" s="158"/>
      <c r="D48" s="159"/>
      <c r="E48" s="160"/>
      <c r="F48" s="161"/>
      <c r="G48" s="162"/>
      <c r="H48" s="162"/>
      <c r="I48" s="162"/>
      <c r="J48" s="162"/>
      <c r="M48" s="80"/>
    </row>
  </sheetData>
  <sheetProtection selectLockedCells="1" selectUnlockedCells="1"/>
  <mergeCells count="16">
    <mergeCell ref="A41:B41"/>
    <mergeCell ref="C47:J47"/>
    <mergeCell ref="A10:O10"/>
    <mergeCell ref="A11:O11"/>
    <mergeCell ref="A13:A14"/>
    <mergeCell ref="B13:B14"/>
    <mergeCell ref="C13:C14"/>
    <mergeCell ref="D13:D14"/>
    <mergeCell ref="E13:J13"/>
    <mergeCell ref="K13:O13"/>
    <mergeCell ref="A2:O2"/>
    <mergeCell ref="A3:O3"/>
    <mergeCell ref="A5:B5"/>
    <mergeCell ref="A6:B6"/>
    <mergeCell ref="A7:B7"/>
    <mergeCell ref="A9:O9"/>
  </mergeCells>
  <printOptions/>
  <pageMargins left="0.19652777777777777" right="0.19652777777777777" top="0.7875" bottom="0.39375" header="0.5118055555555555" footer="0.5118055555555555"/>
  <pageSetup fitToHeight="0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75" zoomScaleNormal="75" zoomScalePageLayoutView="0" workbookViewId="0" topLeftCell="A7">
      <selection activeCell="K52" sqref="K52"/>
    </sheetView>
  </sheetViews>
  <sheetFormatPr defaultColWidth="11.57421875" defaultRowHeight="12.75"/>
  <cols>
    <col min="1" max="1" width="9.421875" style="0" customWidth="1"/>
    <col min="2" max="2" width="38.00390625" style="0" customWidth="1"/>
    <col min="3" max="5" width="11.57421875" style="0" customWidth="1"/>
    <col min="6" max="9" width="11.57421875" style="163" customWidth="1"/>
  </cols>
  <sheetData>
    <row r="1" spans="1:15" ht="14.25">
      <c r="A1" s="81"/>
      <c r="B1" s="79"/>
      <c r="C1" s="79"/>
      <c r="D1" s="82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9.5" customHeight="1">
      <c r="A2" s="198" t="s">
        <v>112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19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2.75">
      <c r="A4" s="199" t="s">
        <v>113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ht="12.7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ht="15">
      <c r="A6" s="200" t="s">
        <v>1</v>
      </c>
      <c r="B6" s="200"/>
      <c r="C6" s="8" t="s">
        <v>36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ht="15" customHeight="1">
      <c r="A7" s="201" t="s">
        <v>37</v>
      </c>
      <c r="B7" s="201"/>
      <c r="C7" s="88" t="s">
        <v>30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ht="15">
      <c r="A8" s="201" t="s">
        <v>5</v>
      </c>
      <c r="B8" s="201"/>
      <c r="C8" s="88" t="s">
        <v>38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5" ht="15">
      <c r="A9" s="87"/>
      <c r="B9" s="87"/>
      <c r="C9" s="88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0" spans="1:15" ht="12.75" customHeight="1">
      <c r="A10" s="199" t="s">
        <v>7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</row>
    <row r="11" spans="1:15" ht="12.75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</row>
    <row r="12" spans="1:15" ht="12.75">
      <c r="A12" s="202" t="s">
        <v>39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</row>
    <row r="13" spans="1:15" s="163" customFormat="1" ht="14.25">
      <c r="A13" s="81"/>
      <c r="B13" s="79"/>
      <c r="C13" s="79"/>
      <c r="D13" s="82"/>
      <c r="E13" s="79"/>
      <c r="F13" s="79"/>
      <c r="G13" s="79"/>
      <c r="H13" s="79"/>
      <c r="I13" s="79"/>
      <c r="J13" s="79"/>
      <c r="K13" s="79"/>
      <c r="L13" s="79"/>
      <c r="M13" s="92" t="s">
        <v>40</v>
      </c>
      <c r="N13" s="79"/>
      <c r="O13" s="90">
        <f>O42</f>
        <v>0</v>
      </c>
    </row>
    <row r="14" spans="1:15" s="163" customFormat="1" ht="12.75" customHeight="1">
      <c r="A14" s="203" t="s">
        <v>41</v>
      </c>
      <c r="B14" s="204" t="s">
        <v>42</v>
      </c>
      <c r="C14" s="203" t="s">
        <v>43</v>
      </c>
      <c r="D14" s="205" t="s">
        <v>44</v>
      </c>
      <c r="E14" s="204" t="s">
        <v>45</v>
      </c>
      <c r="F14" s="204"/>
      <c r="G14" s="204"/>
      <c r="H14" s="204"/>
      <c r="I14" s="204"/>
      <c r="J14" s="204"/>
      <c r="K14" s="204" t="s">
        <v>46</v>
      </c>
      <c r="L14" s="204"/>
      <c r="M14" s="204"/>
      <c r="N14" s="204"/>
      <c r="O14" s="204"/>
    </row>
    <row r="15" spans="1:15" s="163" customFormat="1" ht="51">
      <c r="A15" s="203"/>
      <c r="B15" s="204"/>
      <c r="C15" s="203"/>
      <c r="D15" s="205"/>
      <c r="E15" s="91" t="s">
        <v>47</v>
      </c>
      <c r="F15" s="91" t="s">
        <v>48</v>
      </c>
      <c r="G15" s="91" t="s">
        <v>49</v>
      </c>
      <c r="H15" s="91" t="s">
        <v>50</v>
      </c>
      <c r="I15" s="91" t="s">
        <v>51</v>
      </c>
      <c r="J15" s="91" t="s">
        <v>52</v>
      </c>
      <c r="K15" s="91" t="s">
        <v>53</v>
      </c>
      <c r="L15" s="91" t="s">
        <v>49</v>
      </c>
      <c r="M15" s="91" t="s">
        <v>50</v>
      </c>
      <c r="N15" s="91" t="s">
        <v>51</v>
      </c>
      <c r="O15" s="91" t="s">
        <v>54</v>
      </c>
    </row>
    <row r="16" spans="1:15" s="163" customFormat="1" ht="12.75">
      <c r="A16" s="94"/>
      <c r="B16" s="95" t="s">
        <v>55</v>
      </c>
      <c r="C16" s="94"/>
      <c r="D16" s="96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1:15" s="163" customFormat="1" ht="12.75">
      <c r="A17" s="98"/>
      <c r="B17" s="99" t="s">
        <v>55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1:15" s="163" customFormat="1" ht="54.75" customHeight="1">
      <c r="A18" s="102" t="s">
        <v>56</v>
      </c>
      <c r="B18" s="103" t="s">
        <v>57</v>
      </c>
      <c r="C18" s="104" t="s">
        <v>58</v>
      </c>
      <c r="D18" s="105">
        <v>15</v>
      </c>
      <c r="E18" s="105"/>
      <c r="F18" s="105"/>
      <c r="G18" s="105">
        <f>F18*E18</f>
        <v>0</v>
      </c>
      <c r="H18" s="105"/>
      <c r="I18" s="105"/>
      <c r="J18" s="105">
        <f aca="true" t="shared" si="0" ref="J18:J28">ROUND(G18+H18+I18,2)</f>
        <v>0</v>
      </c>
      <c r="K18" s="105">
        <f>ROUND(D18*E18,2)</f>
        <v>0</v>
      </c>
      <c r="L18" s="106">
        <f>ROUND(D18*G18,2)</f>
        <v>0</v>
      </c>
      <c r="M18" s="106">
        <f aca="true" t="shared" si="1" ref="M18:M28">ROUND(D18*H18,2)</f>
        <v>0</v>
      </c>
      <c r="N18" s="106">
        <f>ROUND(D18*I18,2)</f>
        <v>0</v>
      </c>
      <c r="O18" s="106">
        <f aca="true" t="shared" si="2" ref="O18:O28">ROUND(L18+M18+N18,2)</f>
        <v>0</v>
      </c>
    </row>
    <row r="19" spans="1:15" s="163" customFormat="1" ht="13.5">
      <c r="A19" s="102" t="s">
        <v>59</v>
      </c>
      <c r="B19" s="164" t="s">
        <v>60</v>
      </c>
      <c r="C19" s="104" t="s">
        <v>58</v>
      </c>
      <c r="D19" s="105">
        <v>15</v>
      </c>
      <c r="E19" s="105"/>
      <c r="F19" s="105"/>
      <c r="G19" s="105"/>
      <c r="H19" s="105"/>
      <c r="I19" s="105"/>
      <c r="J19" s="105">
        <f t="shared" si="0"/>
        <v>0</v>
      </c>
      <c r="K19" s="105"/>
      <c r="L19" s="106"/>
      <c r="M19" s="106">
        <f t="shared" si="1"/>
        <v>0</v>
      </c>
      <c r="N19" s="106"/>
      <c r="O19" s="106">
        <f t="shared" si="2"/>
        <v>0</v>
      </c>
    </row>
    <row r="20" spans="1:15" s="163" customFormat="1" ht="12.75">
      <c r="A20" s="102" t="s">
        <v>61</v>
      </c>
      <c r="B20" s="164" t="s">
        <v>62</v>
      </c>
      <c r="C20" s="104" t="s">
        <v>63</v>
      </c>
      <c r="D20" s="105">
        <v>20</v>
      </c>
      <c r="E20" s="105"/>
      <c r="F20" s="105"/>
      <c r="G20" s="105"/>
      <c r="H20" s="105"/>
      <c r="I20" s="105"/>
      <c r="J20" s="105">
        <f t="shared" si="0"/>
        <v>0</v>
      </c>
      <c r="K20" s="105"/>
      <c r="L20" s="106"/>
      <c r="M20" s="106">
        <f t="shared" si="1"/>
        <v>0</v>
      </c>
      <c r="N20" s="106"/>
      <c r="O20" s="106">
        <f t="shared" si="2"/>
        <v>0</v>
      </c>
    </row>
    <row r="21" spans="1:15" s="163" customFormat="1" ht="13.5">
      <c r="A21" s="102" t="s">
        <v>64</v>
      </c>
      <c r="B21" s="164" t="s">
        <v>114</v>
      </c>
      <c r="C21" s="104" t="s">
        <v>58</v>
      </c>
      <c r="D21" s="105">
        <v>9</v>
      </c>
      <c r="E21" s="105"/>
      <c r="F21" s="105"/>
      <c r="G21" s="105">
        <f>F21*E21</f>
        <v>0</v>
      </c>
      <c r="H21" s="105"/>
      <c r="I21" s="105"/>
      <c r="J21" s="105">
        <f t="shared" si="0"/>
        <v>0</v>
      </c>
      <c r="K21" s="105">
        <f>ROUND(D21*E21,2)</f>
        <v>0</v>
      </c>
      <c r="L21" s="106">
        <f>ROUND(D21*G21,2)</f>
        <v>0</v>
      </c>
      <c r="M21" s="106">
        <f t="shared" si="1"/>
        <v>0</v>
      </c>
      <c r="N21" s="106">
        <f>ROUND(D21*I21,2)</f>
        <v>0</v>
      </c>
      <c r="O21" s="106">
        <f t="shared" si="2"/>
        <v>0</v>
      </c>
    </row>
    <row r="22" spans="1:15" s="163" customFormat="1" ht="13.5">
      <c r="A22" s="102" t="s">
        <v>66</v>
      </c>
      <c r="B22" s="164" t="s">
        <v>67</v>
      </c>
      <c r="C22" s="104" t="s">
        <v>58</v>
      </c>
      <c r="D22" s="105">
        <f>D21*1.1</f>
        <v>9.9</v>
      </c>
      <c r="E22" s="105"/>
      <c r="F22" s="105"/>
      <c r="G22" s="105"/>
      <c r="H22" s="105"/>
      <c r="I22" s="105"/>
      <c r="J22" s="105">
        <f t="shared" si="0"/>
        <v>0</v>
      </c>
      <c r="K22" s="105"/>
      <c r="L22" s="106"/>
      <c r="M22" s="106">
        <f t="shared" si="1"/>
        <v>0</v>
      </c>
      <c r="N22" s="106"/>
      <c r="O22" s="106">
        <f t="shared" si="2"/>
        <v>0</v>
      </c>
    </row>
    <row r="23" spans="1:15" s="163" customFormat="1" ht="25.5">
      <c r="A23" s="102" t="s">
        <v>68</v>
      </c>
      <c r="B23" s="103" t="s">
        <v>69</v>
      </c>
      <c r="C23" s="104" t="s">
        <v>70</v>
      </c>
      <c r="D23" s="105">
        <v>10</v>
      </c>
      <c r="E23" s="105"/>
      <c r="F23" s="105"/>
      <c r="G23" s="105">
        <f>F23*E23</f>
        <v>0</v>
      </c>
      <c r="H23" s="105"/>
      <c r="I23" s="105"/>
      <c r="J23" s="105">
        <f t="shared" si="0"/>
        <v>0</v>
      </c>
      <c r="K23" s="105">
        <f>ROUND(D23*E23,2)</f>
        <v>0</v>
      </c>
      <c r="L23" s="106">
        <f>ROUND(D23*G23,2)</f>
        <v>0</v>
      </c>
      <c r="M23" s="106">
        <f t="shared" si="1"/>
        <v>0</v>
      </c>
      <c r="N23" s="106">
        <f>ROUND(D23*I23,2)</f>
        <v>0</v>
      </c>
      <c r="O23" s="106">
        <f t="shared" si="2"/>
        <v>0</v>
      </c>
    </row>
    <row r="24" spans="1:15" s="163" customFormat="1" ht="13.5">
      <c r="A24" s="102" t="s">
        <v>71</v>
      </c>
      <c r="B24" s="164" t="s">
        <v>60</v>
      </c>
      <c r="C24" s="104" t="s">
        <v>58</v>
      </c>
      <c r="D24" s="105">
        <v>10</v>
      </c>
      <c r="E24" s="105"/>
      <c r="F24" s="105"/>
      <c r="G24" s="105"/>
      <c r="H24" s="105"/>
      <c r="I24" s="105"/>
      <c r="J24" s="105">
        <f t="shared" si="0"/>
        <v>0</v>
      </c>
      <c r="K24" s="105"/>
      <c r="L24" s="106"/>
      <c r="M24" s="106">
        <f t="shared" si="1"/>
        <v>0</v>
      </c>
      <c r="N24" s="106"/>
      <c r="O24" s="106">
        <f t="shared" si="2"/>
        <v>0</v>
      </c>
    </row>
    <row r="25" spans="1:15" s="163" customFormat="1" ht="13.5">
      <c r="A25" s="102" t="s">
        <v>72</v>
      </c>
      <c r="B25" s="164" t="s">
        <v>67</v>
      </c>
      <c r="C25" s="104" t="s">
        <v>58</v>
      </c>
      <c r="D25" s="105">
        <v>11</v>
      </c>
      <c r="E25" s="105"/>
      <c r="F25" s="105"/>
      <c r="G25" s="105"/>
      <c r="H25" s="105"/>
      <c r="I25" s="105"/>
      <c r="J25" s="105">
        <f t="shared" si="0"/>
        <v>0</v>
      </c>
      <c r="K25" s="105"/>
      <c r="L25" s="106"/>
      <c r="M25" s="106">
        <f t="shared" si="1"/>
        <v>0</v>
      </c>
      <c r="N25" s="106"/>
      <c r="O25" s="106">
        <f t="shared" si="2"/>
        <v>0</v>
      </c>
    </row>
    <row r="26" spans="1:15" s="163" customFormat="1" ht="12.75">
      <c r="A26" s="102" t="s">
        <v>73</v>
      </c>
      <c r="B26" s="164" t="s">
        <v>62</v>
      </c>
      <c r="C26" s="104" t="s">
        <v>63</v>
      </c>
      <c r="D26" s="105">
        <v>15</v>
      </c>
      <c r="E26" s="105"/>
      <c r="F26" s="105"/>
      <c r="G26" s="105"/>
      <c r="H26" s="105"/>
      <c r="I26" s="105"/>
      <c r="J26" s="105">
        <f t="shared" si="0"/>
        <v>0</v>
      </c>
      <c r="K26" s="105"/>
      <c r="L26" s="106"/>
      <c r="M26" s="106">
        <f t="shared" si="1"/>
        <v>0</v>
      </c>
      <c r="N26" s="106"/>
      <c r="O26" s="106">
        <f t="shared" si="2"/>
        <v>0</v>
      </c>
    </row>
    <row r="27" spans="1:15" s="163" customFormat="1" ht="22.5">
      <c r="A27" s="102" t="s">
        <v>74</v>
      </c>
      <c r="B27" s="109" t="s">
        <v>78</v>
      </c>
      <c r="C27" s="110" t="s">
        <v>76</v>
      </c>
      <c r="D27" s="111">
        <v>6</v>
      </c>
      <c r="E27" s="111"/>
      <c r="F27" s="111"/>
      <c r="G27" s="114">
        <f>ROUND(+F27*E27,2)</f>
        <v>0</v>
      </c>
      <c r="H27" s="111"/>
      <c r="I27" s="111"/>
      <c r="J27" s="111">
        <f t="shared" si="0"/>
        <v>0</v>
      </c>
      <c r="K27" s="111">
        <f>ROUND(D27*E27,2)</f>
        <v>0</v>
      </c>
      <c r="L27" s="112">
        <f>ROUND(D27*G27,2)</f>
        <v>0</v>
      </c>
      <c r="M27" s="112">
        <f t="shared" si="1"/>
        <v>0</v>
      </c>
      <c r="N27" s="112">
        <f>ROUND(D27*I27,2)</f>
        <v>0</v>
      </c>
      <c r="O27" s="112">
        <f t="shared" si="2"/>
        <v>0</v>
      </c>
    </row>
    <row r="28" spans="1:15" s="163" customFormat="1" ht="37.5" customHeight="1">
      <c r="A28" s="102" t="s">
        <v>77</v>
      </c>
      <c r="B28" s="103" t="s">
        <v>80</v>
      </c>
      <c r="C28" s="104" t="s">
        <v>81</v>
      </c>
      <c r="D28" s="115">
        <v>1</v>
      </c>
      <c r="E28" s="105"/>
      <c r="F28" s="105"/>
      <c r="G28" s="105">
        <f>F28*E28</f>
        <v>0</v>
      </c>
      <c r="H28" s="105"/>
      <c r="I28" s="105"/>
      <c r="J28" s="105">
        <f t="shared" si="0"/>
        <v>0</v>
      </c>
      <c r="K28" s="105">
        <f>ROUND(D28*E28,2)</f>
        <v>0</v>
      </c>
      <c r="L28" s="106">
        <f>ROUND(D28*G28,2)</f>
        <v>0</v>
      </c>
      <c r="M28" s="106">
        <f t="shared" si="1"/>
        <v>0</v>
      </c>
      <c r="N28" s="106">
        <f>ROUND(D28*I28,2)</f>
        <v>0</v>
      </c>
      <c r="O28" s="106">
        <f t="shared" si="2"/>
        <v>0</v>
      </c>
    </row>
    <row r="29" spans="1:15" ht="24.75" customHeight="1">
      <c r="A29" s="102"/>
      <c r="B29" s="116" t="s">
        <v>115</v>
      </c>
      <c r="C29" s="94"/>
      <c r="D29" s="96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</row>
    <row r="30" spans="1:15" ht="26.25" customHeight="1">
      <c r="A30" s="102" t="s">
        <v>83</v>
      </c>
      <c r="B30" s="117" t="s">
        <v>116</v>
      </c>
      <c r="C30" s="94" t="s">
        <v>85</v>
      </c>
      <c r="D30" s="96">
        <v>5</v>
      </c>
      <c r="E30" s="114"/>
      <c r="F30" s="118"/>
      <c r="G30" s="114">
        <f>ROUND(+F30*E30,2)</f>
        <v>0</v>
      </c>
      <c r="H30" s="118"/>
      <c r="I30" s="118"/>
      <c r="J30" s="118">
        <f>+I30+H30+G30</f>
        <v>0</v>
      </c>
      <c r="K30" s="118">
        <f>ROUND(+E30*D30,2)</f>
        <v>0</v>
      </c>
      <c r="L30" s="118">
        <f>ROUND(+G30*D30,2)</f>
        <v>0</v>
      </c>
      <c r="M30" s="118">
        <f>ROUND(+H30*D30,2)</f>
        <v>0</v>
      </c>
      <c r="N30" s="118">
        <f>ROUND(+I30*D30,2)</f>
        <v>0</v>
      </c>
      <c r="O30" s="118">
        <f>+N30+M30+L30</f>
        <v>0</v>
      </c>
    </row>
    <row r="31" spans="1:15" ht="90" customHeight="1">
      <c r="A31" s="102" t="s">
        <v>86</v>
      </c>
      <c r="B31" s="117" t="s">
        <v>117</v>
      </c>
      <c r="C31" s="94" t="s">
        <v>92</v>
      </c>
      <c r="D31" s="96">
        <v>8.5</v>
      </c>
      <c r="E31" s="94"/>
      <c r="F31" s="94"/>
      <c r="G31" s="114">
        <f>ROUND(+F31*E31,2)</f>
        <v>0</v>
      </c>
      <c r="H31" s="94"/>
      <c r="I31" s="94"/>
      <c r="J31" s="118">
        <f>+I31+H31+G31</f>
        <v>0</v>
      </c>
      <c r="K31" s="118">
        <f>ROUND(+E31*D31,2)</f>
        <v>0</v>
      </c>
      <c r="L31" s="118">
        <f>ROUND(+G31*D31,2)</f>
        <v>0</v>
      </c>
      <c r="M31" s="118">
        <f>ROUND(+H31*D31,2)</f>
        <v>0</v>
      </c>
      <c r="N31" s="118">
        <f>ROUND(+I31*D31,2)</f>
        <v>0</v>
      </c>
      <c r="O31" s="118">
        <f>+N31+M31+L31</f>
        <v>0</v>
      </c>
    </row>
    <row r="32" spans="1:15" s="163" customFormat="1" ht="40.5" customHeight="1">
      <c r="A32" s="102" t="s">
        <v>86</v>
      </c>
      <c r="B32" s="165" t="s">
        <v>118</v>
      </c>
      <c r="C32" s="144" t="s">
        <v>92</v>
      </c>
      <c r="D32" s="140">
        <v>8.5</v>
      </c>
      <c r="E32" s="118"/>
      <c r="F32" s="118"/>
      <c r="G32" s="114">
        <f>ROUND(+F32*E32,2)</f>
        <v>0</v>
      </c>
      <c r="H32" s="118"/>
      <c r="I32" s="118"/>
      <c r="J32" s="118">
        <f>+I32+H32+G32</f>
        <v>0</v>
      </c>
      <c r="K32" s="118">
        <f>ROUND(+E32*D32,2)</f>
        <v>0</v>
      </c>
      <c r="L32" s="118">
        <f>ROUND(+G32*D32,2)</f>
        <v>0</v>
      </c>
      <c r="M32" s="118">
        <f>ROUND(+H32*D32,2)</f>
        <v>0</v>
      </c>
      <c r="N32" s="118">
        <f>ROUND(+I32*D32,2)</f>
        <v>0</v>
      </c>
      <c r="O32" s="118">
        <f>+N32+M32+L32</f>
        <v>0</v>
      </c>
    </row>
    <row r="33" spans="1:15" s="163" customFormat="1" ht="14.25">
      <c r="A33" s="134"/>
      <c r="B33" s="165"/>
      <c r="C33" s="144"/>
      <c r="D33" s="140"/>
      <c r="E33" s="114"/>
      <c r="F33" s="118"/>
      <c r="G33" s="114"/>
      <c r="H33" s="118"/>
      <c r="I33" s="118"/>
      <c r="J33" s="118"/>
      <c r="K33" s="118"/>
      <c r="L33" s="118"/>
      <c r="M33" s="118"/>
      <c r="N33" s="118"/>
      <c r="O33" s="118"/>
    </row>
    <row r="34" spans="1:15" s="163" customFormat="1" ht="12.7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</row>
    <row r="35" spans="1:15" s="163" customFormat="1" ht="12.75">
      <c r="A35" s="120"/>
      <c r="B35" s="121" t="s">
        <v>97</v>
      </c>
      <c r="C35" s="122"/>
      <c r="D35" s="123"/>
      <c r="E35" s="123"/>
      <c r="F35" s="123"/>
      <c r="G35" s="123"/>
      <c r="H35" s="123"/>
      <c r="I35" s="123"/>
      <c r="J35" s="123"/>
      <c r="K35" s="123"/>
      <c r="L35" s="124"/>
      <c r="M35" s="124"/>
      <c r="N35" s="124"/>
      <c r="O35" s="124"/>
    </row>
    <row r="36" spans="1:15" s="163" customFormat="1" ht="12.75">
      <c r="A36" s="102" t="s">
        <v>86</v>
      </c>
      <c r="B36" s="127" t="s">
        <v>119</v>
      </c>
      <c r="C36" s="128" t="s">
        <v>100</v>
      </c>
      <c r="D36" s="128">
        <v>1</v>
      </c>
      <c r="E36" s="114"/>
      <c r="F36" s="111"/>
      <c r="G36" s="114">
        <f>ROUND(+F36*E36,2)</f>
        <v>0</v>
      </c>
      <c r="H36" s="114"/>
      <c r="I36" s="114"/>
      <c r="J36" s="114">
        <f>+I36+H36+G36</f>
        <v>0</v>
      </c>
      <c r="K36" s="114">
        <f>ROUND(+E36*D36,2)</f>
        <v>0</v>
      </c>
      <c r="L36" s="114">
        <f>ROUND(+G36*D36,2)</f>
        <v>0</v>
      </c>
      <c r="M36" s="114">
        <f>ROUND(+H36*D36,2)</f>
        <v>0</v>
      </c>
      <c r="N36" s="114">
        <f>ROUND(+I36*D36,2)</f>
        <v>0</v>
      </c>
      <c r="O36" s="114">
        <f>+N36+M36+L36</f>
        <v>0</v>
      </c>
    </row>
    <row r="37" spans="1:15" s="163" customFormat="1" ht="12.75">
      <c r="A37" s="102" t="s">
        <v>86</v>
      </c>
      <c r="B37" s="130" t="s">
        <v>102</v>
      </c>
      <c r="C37" s="131" t="s">
        <v>103</v>
      </c>
      <c r="D37" s="131">
        <v>1</v>
      </c>
      <c r="E37" s="114"/>
      <c r="F37" s="111"/>
      <c r="G37" s="114">
        <f>ROUND(+F37*E37,2)</f>
        <v>0</v>
      </c>
      <c r="H37" s="114"/>
      <c r="I37" s="114"/>
      <c r="J37" s="114">
        <f>+I37+H37+G37</f>
        <v>0</v>
      </c>
      <c r="K37" s="114">
        <f>ROUND(+E37*D37,2)</f>
        <v>0</v>
      </c>
      <c r="L37" s="114">
        <f>ROUND(+G37*D37,2)</f>
        <v>0</v>
      </c>
      <c r="M37" s="114">
        <f>ROUND(+H37*D37,2)</f>
        <v>0</v>
      </c>
      <c r="N37" s="114">
        <f>ROUND(+I37*D37,2)</f>
        <v>0</v>
      </c>
      <c r="O37" s="114">
        <f>+N37+M37+L37</f>
        <v>0</v>
      </c>
    </row>
    <row r="38" spans="1:15" s="163" customFormat="1" ht="15">
      <c r="A38" s="132"/>
      <c r="B38" s="133"/>
      <c r="C38" s="134"/>
      <c r="D38" s="134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</row>
    <row r="39" spans="1:15" s="163" customFormat="1" ht="15">
      <c r="A39" s="132"/>
      <c r="B39" s="135"/>
      <c r="C39" s="136"/>
      <c r="D39" s="13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spans="1:15" s="163" customFormat="1" ht="15" customHeight="1">
      <c r="A40" s="208" t="s">
        <v>104</v>
      </c>
      <c r="B40" s="208"/>
      <c r="C40" s="167" t="s">
        <v>120</v>
      </c>
      <c r="D40" s="168"/>
      <c r="E40" s="168"/>
      <c r="F40" s="168"/>
      <c r="G40" s="168"/>
      <c r="H40" s="168"/>
      <c r="I40" s="168"/>
      <c r="J40" s="169"/>
      <c r="K40" s="169">
        <f>SUM(K18:K39)</f>
        <v>0</v>
      </c>
      <c r="L40" s="169">
        <f>SUM(L18:L39)</f>
        <v>0</v>
      </c>
      <c r="M40" s="169">
        <f>SUM(M18:M39)</f>
        <v>0</v>
      </c>
      <c r="N40" s="169">
        <f>SUM(N18:N39)</f>
        <v>0</v>
      </c>
      <c r="O40" s="169">
        <f>SUM(O18:O39)</f>
        <v>0</v>
      </c>
    </row>
    <row r="41" spans="1:15" s="163" customFormat="1" ht="22.5" customHeight="1">
      <c r="A41" s="170"/>
      <c r="B41" s="171" t="s">
        <v>106</v>
      </c>
      <c r="C41" s="172" t="s">
        <v>107</v>
      </c>
      <c r="D41" s="173"/>
      <c r="E41" s="174"/>
      <c r="F41" s="174"/>
      <c r="G41" s="174"/>
      <c r="H41" s="174"/>
      <c r="I41" s="174"/>
      <c r="J41" s="174"/>
      <c r="K41" s="174"/>
      <c r="L41" s="175"/>
      <c r="M41" s="176">
        <f>ROUND(+M40*D41/100,2)</f>
        <v>0</v>
      </c>
      <c r="N41" s="176"/>
      <c r="O41" s="176">
        <f>+M41</f>
        <v>0</v>
      </c>
    </row>
    <row r="42" spans="1:15" s="163" customFormat="1" ht="15" customHeight="1">
      <c r="A42" s="209" t="s">
        <v>108</v>
      </c>
      <c r="B42" s="209"/>
      <c r="C42" s="177"/>
      <c r="D42" s="178"/>
      <c r="E42" s="179"/>
      <c r="F42" s="179"/>
      <c r="G42" s="179"/>
      <c r="H42" s="179"/>
      <c r="I42" s="179"/>
      <c r="J42" s="179"/>
      <c r="K42" s="180"/>
      <c r="L42" s="181">
        <f>+L41+L40</f>
        <v>0</v>
      </c>
      <c r="M42" s="181">
        <f>+M41+M40</f>
        <v>0</v>
      </c>
      <c r="N42" s="181">
        <f>+N41+N40</f>
        <v>0</v>
      </c>
      <c r="O42" s="181">
        <f>+O41+O40</f>
        <v>0</v>
      </c>
    </row>
    <row r="43" spans="1:15" s="163" customFormat="1" ht="14.25">
      <c r="A43" s="153"/>
      <c r="B43" s="154"/>
      <c r="C43" s="79"/>
      <c r="D43" s="82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1:15" s="163" customFormat="1" ht="14.25">
      <c r="A44" s="153"/>
      <c r="B44" s="155" t="s">
        <v>109</v>
      </c>
      <c r="C44" s="79"/>
      <c r="D44" s="82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2:15" s="163" customFormat="1" ht="14.25">
      <c r="B45" s="156" t="s">
        <v>121</v>
      </c>
      <c r="C45" s="79"/>
      <c r="D45" s="82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1:15" s="163" customFormat="1" ht="14.25">
      <c r="A46" s="81"/>
      <c r="B46" s="79"/>
      <c r="C46" s="207"/>
      <c r="D46" s="207"/>
      <c r="E46" s="207"/>
      <c r="F46" s="207"/>
      <c r="G46" s="207"/>
      <c r="H46" s="207"/>
      <c r="I46" s="207"/>
      <c r="J46" s="207"/>
      <c r="K46" s="79"/>
      <c r="L46" s="79"/>
      <c r="M46" s="79"/>
      <c r="N46" s="79"/>
      <c r="O46" s="79"/>
    </row>
    <row r="47" spans="1:15" s="163" customFormat="1" ht="14.25">
      <c r="A47" s="81"/>
      <c r="B47" s="157" t="s">
        <v>111</v>
      </c>
      <c r="C47" s="158"/>
      <c r="D47" s="159"/>
      <c r="E47" s="160"/>
      <c r="F47" s="161"/>
      <c r="G47" s="162"/>
      <c r="H47" s="162"/>
      <c r="I47" s="162"/>
      <c r="J47" s="162"/>
      <c r="K47" s="79"/>
      <c r="L47" s="79"/>
      <c r="M47" s="79"/>
      <c r="N47" s="79"/>
      <c r="O47" s="79"/>
    </row>
  </sheetData>
  <sheetProtection selectLockedCells="1" selectUnlockedCells="1"/>
  <mergeCells count="17">
    <mergeCell ref="A40:B40"/>
    <mergeCell ref="A42:B42"/>
    <mergeCell ref="C46:J46"/>
    <mergeCell ref="A11:O11"/>
    <mergeCell ref="A12:O12"/>
    <mergeCell ref="A14:A15"/>
    <mergeCell ref="B14:B15"/>
    <mergeCell ref="C14:C15"/>
    <mergeCell ref="D14:D15"/>
    <mergeCell ref="E14:J14"/>
    <mergeCell ref="K14:O14"/>
    <mergeCell ref="A2:O2"/>
    <mergeCell ref="A4:O4"/>
    <mergeCell ref="A6:B6"/>
    <mergeCell ref="A7:B7"/>
    <mergeCell ref="A8:B8"/>
    <mergeCell ref="A10:O10"/>
  </mergeCells>
  <printOptions/>
  <pageMargins left="0.7875" right="0.7875" top="1.0631944444444446" bottom="1.0631944444444446" header="0.7875" footer="0.5118055555555555"/>
  <pageSetup fitToHeight="0" fitToWidth="1" horizontalDpi="300" verticalDpi="300" orientation="landscape" paperSize="9"/>
  <headerFooter alignWithMargins="0">
    <oddHeader>&amp;C&amp;"Times New Roman,Regular"&amp;12&amp;A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"/>
  <sheetViews>
    <sheetView zoomScale="75" zoomScaleNormal="75" zoomScalePageLayoutView="0" workbookViewId="0" topLeftCell="A27">
      <selection activeCell="K38" sqref="K38"/>
    </sheetView>
  </sheetViews>
  <sheetFormatPr defaultColWidth="9.140625" defaultRowHeight="12.75"/>
  <cols>
    <col min="1" max="1" width="4.140625" style="1" customWidth="1"/>
    <col min="2" max="2" width="53.7109375" style="1" customWidth="1"/>
    <col min="3" max="3" width="12.140625" style="1" customWidth="1"/>
    <col min="4" max="4" width="12.421875" style="182" customWidth="1"/>
    <col min="5" max="5" width="12.28125" style="1" customWidth="1"/>
    <col min="6" max="6" width="13.8515625" style="92" customWidth="1"/>
    <col min="7" max="7" width="11.57421875" style="1" customWidth="1"/>
    <col min="8" max="8" width="12.28125" style="1" customWidth="1"/>
    <col min="9" max="9" width="15.140625" style="1" customWidth="1"/>
    <col min="10" max="10" width="10.00390625" style="1" customWidth="1"/>
    <col min="11" max="11" width="12.8515625" style="1" customWidth="1"/>
    <col min="12" max="12" width="11.7109375" style="92" customWidth="1"/>
    <col min="13" max="13" width="13.7109375" style="1" customWidth="1"/>
    <col min="14" max="14" width="13.140625" style="1" customWidth="1"/>
    <col min="15" max="15" width="13.421875" style="1" customWidth="1"/>
    <col min="16" max="16384" width="9.140625" style="1" customWidth="1"/>
  </cols>
  <sheetData>
    <row r="1" spans="1:17" ht="12.75">
      <c r="A1" s="41"/>
      <c r="B1" s="41"/>
      <c r="C1" s="41"/>
      <c r="D1" s="183"/>
      <c r="E1" s="41"/>
      <c r="F1" s="184"/>
      <c r="G1" s="41"/>
      <c r="H1" s="41"/>
      <c r="I1" s="41"/>
      <c r="J1" s="41"/>
      <c r="K1" s="41"/>
      <c r="L1" s="184"/>
      <c r="M1" s="41"/>
      <c r="N1" s="41"/>
      <c r="O1" s="41"/>
      <c r="P1" s="41"/>
      <c r="Q1" s="41"/>
    </row>
  </sheetData>
  <sheetProtection selectLockedCells="1" selectUnlockedCells="1"/>
  <printOptions/>
  <pageMargins left="0.5902777777777778" right="0.07847222222222222" top="0.23680555555555555" bottom="0.18680555555555556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dcterms:created xsi:type="dcterms:W3CDTF">2014-10-09T13:30:45Z</dcterms:created>
  <dcterms:modified xsi:type="dcterms:W3CDTF">2014-10-09T13:30:48Z</dcterms:modified>
  <cp:category/>
  <cp:version/>
  <cp:contentType/>
  <cp:contentStatus/>
</cp:coreProperties>
</file>