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1"/>
  </bookViews>
  <sheets>
    <sheet name="Kopsavilkums (1)" sheetId="1" r:id="rId1"/>
    <sheet name="lok_tame Nr_1 kārtas darbi" sheetId="2" r:id="rId2"/>
    <sheet name="1" sheetId="3" r:id="rId3"/>
  </sheets>
  <externalReferences>
    <externalReference r:id="rId6"/>
  </externalReferences>
  <definedNames>
    <definedName name="___Q">#REF!</definedName>
    <definedName name="___Q_END__D_">#REF!</definedName>
    <definedName name="__D__R__END__R_">#REF!</definedName>
    <definedName name="__H_">#REF!</definedName>
    <definedName name="__T_">#REF!</definedName>
    <definedName name="__V__FS_R">#REF!</definedName>
    <definedName name="_A">#REF!</definedName>
    <definedName name="_B">#REF!</definedName>
    <definedName name="_C">#REF!</definedName>
    <definedName name="_C__R__">#REF!</definedName>
    <definedName name="_C__R___R__">#REF!</definedName>
    <definedName name="_C__R___R___DEL">#REF!</definedName>
    <definedName name="_C_END__L__?__">#REF!</definedName>
    <definedName name="_C_ESC__R_3__">#REF!</definedName>
    <definedName name="_C_ESC__R_4__">#REF!</definedName>
    <definedName name="_C_K3">#REF!</definedName>
    <definedName name="_C_R_2__">#REF!</definedName>
    <definedName name="_CB160__I199">#REF!</definedName>
    <definedName name="_CI2___L____END">#REF!</definedName>
    <definedName name="_D">#REF!</definedName>
    <definedName name="_D__C_M3_">#REF!</definedName>
    <definedName name="_D__R_3__">#REF!</definedName>
    <definedName name="_D__R_4____D_">#REF!</definedName>
    <definedName name="_DEL_">#REF!</definedName>
    <definedName name="_DQRI__END__D__">#REF!</definedName>
    <definedName name="_EDIT__HOME__DE">#REF!</definedName>
    <definedName name="_END__D___">#REF!</definedName>
    <definedName name="_END__D____R_">#REF!</definedName>
    <definedName name="_END__D__END__D">#REF!</definedName>
    <definedName name="_END__L_2_">#REF!</definedName>
    <definedName name="_END__U_">#REF!</definedName>
    <definedName name="_END__U__END_">#REF!</definedName>
    <definedName name="_END_U_">#REF!</definedName>
    <definedName name="_GETLABEL__IEVI">#REF!</definedName>
    <definedName name="_GOTO_A_A4_">#REF!</definedName>
    <definedName name="_GOTO_B2_">#REF!</definedName>
    <definedName name="_GOTO_B80_">#REF!</definedName>
    <definedName name="_GOTO_D_A1_">#REF!</definedName>
    <definedName name="_H">#REF!</definedName>
    <definedName name="_I">#REF!</definedName>
    <definedName name="_IF_K1_1__QUIT_">#REF!</definedName>
    <definedName name="_IF_M1_1__QUIT_">#REF!</definedName>
    <definedName name="_K">#REF!</definedName>
    <definedName name="_L">#REF!</definedName>
    <definedName name="_L_">#REF!</definedName>
    <definedName name="_L__END__D_">#REF!</definedName>
    <definedName name="_P">#REF!</definedName>
    <definedName name="_PGDN_">#REF!</definedName>
    <definedName name="_PGDN__QUIT_">#REF!</definedName>
    <definedName name="_Q">#REF!</definedName>
    <definedName name="_Q_">#REF!</definedName>
    <definedName name="_R">#REF!</definedName>
    <definedName name="_RE_">#REF!</definedName>
    <definedName name="_RNLR">#REF!</definedName>
    <definedName name="_ROUND_">#REF!</definedName>
    <definedName name="_S">#REF!</definedName>
    <definedName name="_SUM_">#REF!</definedName>
    <definedName name="_SUM__END_U_">#REF!</definedName>
    <definedName name="_SUM__U__END__U">#REF!</definedName>
    <definedName name="_T">#REF!</definedName>
    <definedName name="_U">#REF!</definedName>
    <definedName name="_U___D__R_">#REF!</definedName>
    <definedName name="_U__R__">#REF!</definedName>
    <definedName name="_V">#REF!</definedName>
    <definedName name="_W">#REF!</definedName>
    <definedName name="_WCS">#REF!</definedName>
    <definedName name="_WDR_">#REF!</definedName>
    <definedName name="_WIR_">#REF!</definedName>
    <definedName name="_X">#REF!</definedName>
    <definedName name="_Z">#REF!</definedName>
    <definedName name="CH1__I2_F">#REF!</definedName>
    <definedName name="_xlnm.Print_Area" localSheetId="2">'1'!$A$1:$O$1</definedName>
    <definedName name="_xlnm.Print_Area" localSheetId="0">'Kopsavilkums (1)'!$A$1:$H$23</definedName>
    <definedName name="_xlnm.Print_Area" localSheetId="1">'lok_tame Nr_1 kārtas darbi'!$A$1:$O$41</definedName>
    <definedName name="_xlnm.Print_Titles" localSheetId="1">'lok_tame Nr_1 kārtas darbi'!$13:$14</definedName>
    <definedName name="Excel_BuiltIn_Print_Area" localSheetId="2">'Kopsavilkums (1)'!$A$1:$O$1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_1">#REF!</definedName>
    <definedName name="Excel_BuiltIn_Print_Area_1_1_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'Kopsavilkums (1)'!$A$1:$J$46</definedName>
    <definedName name="Excel_BuiltIn_Print_Area_2_1_1">'Kopsavilkums (1)'!$A$1:$J$42</definedName>
    <definedName name="Excel_BuiltIn_Print_Area_2_1_1_1">'Kopsavilkums (1)'!$A$1:$J$23</definedName>
    <definedName name="Excel_BuiltIn_Print_Area_2_1_1_1_1">'Kopsavilkums (1)'!$A$1:$I$30</definedName>
    <definedName name="Excel_BuiltIn_Print_Area_2_1_1_1_1_1">'Kopsavilkums (1)'!$A$1:$I$33</definedName>
    <definedName name="Excel_BuiltIn_Print_Area_2_1_1_1_1_1_1">'Kopsavilkums (1)'!$A$1:$I$22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_1">'lok_tame Nr_1 kārtas darbi'!$A$1:$O$802</definedName>
    <definedName name="Excel_BuiltIn_Print_Area_3_1_1">'lok_tame Nr_1 kārtas darbi'!$A$1:$O$784</definedName>
    <definedName name="Excel_BuiltIn_Print_Area_3_1_1_1">'lok_tame Nr_1 kārtas darbi'!$A$1:$O$568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3_1_1_1_1_1_1_1_1_1">#REF!</definedName>
    <definedName name="Excel_BuiltIn_Print_Area_3_1_1_1_1_1_1_1_1_1_1">#REF!</definedName>
    <definedName name="Excel_BuiltIn_Print_Area_3_1_1_1_1_1_1_1_1_1_1_1">#REF!</definedName>
    <definedName name="Excel_BuiltIn_Print_Area_3_1_1_1_1_1_1_1_1_1_1_1_1">#REF!</definedName>
    <definedName name="Excel_BuiltIn_Print_Area_3_1_1_1_1_1_1_1_1_1_1_1_1_1">#REF!</definedName>
    <definedName name="Excel_BuiltIn_Print_Area_3_1_1_1_1_1_1_1_1_1_1_1_1_1_1">#REF!</definedName>
    <definedName name="Excel_BuiltIn_Print_Area_3_1_1_1_1_1_1_1_1_1_1_1_1_1_1_1">#REF!</definedName>
    <definedName name="Excel_BuiltIn_Print_Area_3_1_1_1_1_1_1_1_1_1_1_1_1_1_1_1_1">#REF!</definedName>
    <definedName name="Excel_BuiltIn_Print_Area_3_1_1_1_1_1_1_1_1_1_1_1_1_1_1_1_1_1">#REF!</definedName>
    <definedName name="Excel_BuiltIn_Print_Area_3_1_1_1_1_1_1_1_1_1_1_1_1_1_1_1_1_1_1">#REF!</definedName>
    <definedName name="Excel_BuiltIn_Print_Area_3_1_1_1_1_1_1_1_1_1_1_1_1_1_1_1_1_1_1_1">#REF!</definedName>
    <definedName name="Excel_BuiltIn_Print_Area_3_1_1_1_1_1_1_1_1_1_1_1_1_1_1_1_1_1_1_1_1">#REF!</definedName>
    <definedName name="Excel_BuiltIn_Print_Area_3_1_1_1_1_1_1_1_1_1_1_1_1_1_1_1_1_1_1_1_1_1">#REF!</definedName>
    <definedName name="Excel_BuiltIn_Print_Area_3_1_1_1_1_1_1_1_1_1_1_1_1_1_1_1_1_1_1_1_1_1_1">#REF!</definedName>
    <definedName name="Excel_BuiltIn_Print_Area_3_1_1_1_1_1_1_1_1_1_2">#REF!</definedName>
    <definedName name="Excel_BuiltIn_Print_Area_3_1_1_1_1_1_1_1_1_1_3">#REF!</definedName>
    <definedName name="Excel_BuiltIn_Print_Area_3_1_1_1_1_1_1_1_1_2">#REF!</definedName>
    <definedName name="Excel_BuiltIn_Print_Area_3_1_1_1_1_1_1_1_1_3">#REF!</definedName>
    <definedName name="Excel_BuiltIn_Print_Area_3_1_1_1_1_1_1_1_2">#REF!</definedName>
    <definedName name="Excel_BuiltIn_Print_Area_3_1_1_1_1_1_1_1_3">#REF!</definedName>
    <definedName name="Excel_BuiltIn_Print_Area_3_1_1_1_1_1_2">#REF!</definedName>
    <definedName name="Excel_BuiltIn_Print_Area_3_1_1_1_1_1_3">#REF!</definedName>
    <definedName name="Excel_BuiltIn_Print_Area_3_1_1_1_1_2">#REF!</definedName>
    <definedName name="Excel_BuiltIn_Print_Area_3_1_1_1_1_3">#REF!</definedName>
    <definedName name="Excel_BuiltIn_Print_Area_3_1_1_2">#REF!</definedName>
    <definedName name="Excel_BuiltIn_Print_Area_3_1_1_3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6">#REF!</definedName>
    <definedName name="Excel_BuiltIn_Print_Area_7_1">'lok_tame Nr_1 kārtas darbi'!$A$1:$O$29</definedName>
    <definedName name="Excel_BuiltIn_Print_Area_7_1_1">'lok_tame Nr_1 kārtas darbi'!$A$1:$O$29</definedName>
    <definedName name="Excel_BuiltIn_Print_Area_7_1_1_1">'lok_tame Nr_1 kārtas darbi'!$A$1:$O$29</definedName>
    <definedName name="Excel_BuiltIn_Print_Area_8">#REF!</definedName>
    <definedName name="Excel_BuiltIn_Print_Area_9">#REF!</definedName>
    <definedName name="Excel_BuiltIn_Print_Titles" localSheetId="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0">#REF!</definedName>
    <definedName name="Excel_BuiltIn_Print_Titles_21">#REF!</definedName>
    <definedName name="Excel_BuiltIn_Print_Titles_23">'1'!#REF!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5_1">#REF!</definedName>
    <definedName name="Excel_BuiltIn_Print_Titles_5_1_1">#REF!</definedName>
    <definedName name="Excel_BuiltIn_Print_Titles_6">#REF!</definedName>
    <definedName name="IESPRAUZ_RINDU">#REF!</definedName>
    <definedName name="IZNICINA_RINDU">#REF!</definedName>
    <definedName name="UZGLABA_">#REF!</definedName>
  </definedNames>
  <calcPr fullCalcOnLoad="1"/>
</workbook>
</file>

<file path=xl/sharedStrings.xml><?xml version="1.0" encoding="utf-8"?>
<sst xmlns="http://schemas.openxmlformats.org/spreadsheetml/2006/main" count="107" uniqueCount="90">
  <si>
    <t xml:space="preserve"> KOPSAVILKUMA aprēķins </t>
  </si>
  <si>
    <t>Pasūtītājs:</t>
  </si>
  <si>
    <t>Tukuma Evaņģēliski Luteriskā darudze</t>
  </si>
  <si>
    <t xml:space="preserve">Objekta nosaukums:    </t>
  </si>
  <si>
    <t>Tukuma Evaņģēliski Luteriskā baznīca</t>
  </si>
  <si>
    <t xml:space="preserve">Objekta adrese:             </t>
  </si>
  <si>
    <t>Tukums, Brīvības laukumā 1</t>
  </si>
  <si>
    <t>SIA “Arhitektoniskās Izpētes grupa”</t>
  </si>
  <si>
    <t>Par kopējo summu, EUR</t>
  </si>
  <si>
    <t>Kopējā darbietilpība, c/h</t>
  </si>
  <si>
    <t>Tāme sastādīta  2014.gada 30. aprīlī</t>
  </si>
  <si>
    <t>Nr.p.k.</t>
  </si>
  <si>
    <t>Lokālās tāmes Nr.</t>
  </si>
  <si>
    <t>Darba veids vai konstruktīvā elementa nosaukums</t>
  </si>
  <si>
    <t>Tāmes izmaksa (EUR)</t>
  </si>
  <si>
    <t>Tai skaitā</t>
  </si>
  <si>
    <t>Darbietilpība (c/h)</t>
  </si>
  <si>
    <t>Darba alga (EUR)</t>
  </si>
  <si>
    <t>Materiāli (EUR)</t>
  </si>
  <si>
    <t>Mehān., instr.īre, amortizācija (EUR)</t>
  </si>
  <si>
    <t>1</t>
  </si>
  <si>
    <t>labiekārtojuma priekšlikums. Panduss</t>
  </si>
  <si>
    <t>KOPĀ:</t>
  </si>
  <si>
    <t>Virsizdevumi (%)</t>
  </si>
  <si>
    <t>Peļņa (%)</t>
  </si>
  <si>
    <t>t.sk.darba aizsardzība</t>
  </si>
  <si>
    <t>Darba devēja sociālais nodoklis (23,59%)</t>
  </si>
  <si>
    <t>Kopā bez PVN</t>
  </si>
  <si>
    <t>Apstiprināja Būvprojekta vadītājs M.Mihailova</t>
  </si>
  <si>
    <t>LOKĀLĀ TĀME Nr.1</t>
  </si>
  <si>
    <t>Logu un Durvju restaurācijas 1.kārtas darbi</t>
  </si>
  <si>
    <t>Tukuma Evaņģēliski Luteriskā draudze</t>
  </si>
  <si>
    <t xml:space="preserve">Objekts:    </t>
  </si>
  <si>
    <t>Tukums, Brīvības laukuma 1</t>
  </si>
  <si>
    <t>Tāme sastādīta 2014.gada tirgus cenās, pamatojoties uz projekta priekšlikuma  “Labiekārtojuma priekšlikumsi”</t>
  </si>
  <si>
    <t>Tāmes izmaksas</t>
  </si>
  <si>
    <t>Nr.
p.k.</t>
  </si>
  <si>
    <t>Darbu nosaukums</t>
  </si>
  <si>
    <t>mēr-
vienība</t>
  </si>
  <si>
    <t>Dau-
dzums</t>
  </si>
  <si>
    <t>Vienības izmaksas</t>
  </si>
  <si>
    <t>Kopā uz visu apjomu</t>
  </si>
  <si>
    <t>laika
norma
(c/h)</t>
  </si>
  <si>
    <t>darba
samaksas
likme
(Eur/h)</t>
  </si>
  <si>
    <t>darba
alga (Eur)</t>
  </si>
  <si>
    <t>materiāli
(Eur)</t>
  </si>
  <si>
    <t>mehā-
nismi un
instru-
menti (Eur)</t>
  </si>
  <si>
    <t>Kopā (Eur)</t>
  </si>
  <si>
    <t>darbie-
tilpība
(c/n)</t>
  </si>
  <si>
    <t>Summa (Eur)</t>
  </si>
  <si>
    <t>Sagatavošanas darbi</t>
  </si>
  <si>
    <t>1.1</t>
  </si>
  <si>
    <t>Ārējās darba  darba zonas izolēšana ar preskartona plātnēm un plēvi</t>
  </si>
  <si>
    <r>
      <t>m</t>
    </r>
    <r>
      <rPr>
        <vertAlign val="superscript"/>
        <sz val="9"/>
        <color indexed="8"/>
        <rFont val="Arial1"/>
        <family val="0"/>
      </rPr>
      <t>2</t>
    </r>
  </si>
  <si>
    <t>1.2</t>
  </si>
  <si>
    <t>Preskartons</t>
  </si>
  <si>
    <t>1.3</t>
  </si>
  <si>
    <t>Pašlīmējošā lente</t>
  </si>
  <si>
    <t>t.m.</t>
  </si>
  <si>
    <t>1.4</t>
  </si>
  <si>
    <t>Celtniecības plēve, min 200 mikroni</t>
  </si>
  <si>
    <t>1.5</t>
  </si>
  <si>
    <t>bruģa demontāža atkārtotai izmantošanai</t>
  </si>
  <si>
    <t>m2</t>
  </si>
  <si>
    <t>1.6</t>
  </si>
  <si>
    <t>zemes, grants, šķembu norakšana, betona un apmaļu demontāža</t>
  </si>
  <si>
    <r>
      <t>m</t>
    </r>
    <r>
      <rPr>
        <vertAlign val="superscript"/>
        <sz val="9"/>
        <color indexed="8"/>
        <rFont val="Arial1"/>
        <family val="0"/>
      </rPr>
      <t>3</t>
    </r>
  </si>
  <si>
    <t>1.7</t>
  </si>
  <si>
    <t>Zāliena izbūve apsējot melnzemi 20 cm slāni</t>
  </si>
  <si>
    <t>1.8</t>
  </si>
  <si>
    <t>betona bruģa un apmaļu ierīkošana, ieskaitot pamatni, izmantojot demontēto bruģi</t>
  </si>
  <si>
    <t>pelēkais bruģis</t>
  </si>
  <si>
    <t>sarkanais bruģis</t>
  </si>
  <si>
    <t>apmales</t>
  </si>
  <si>
    <t>1.9</t>
  </si>
  <si>
    <t>Ieklāt ruļļmateriālu – ģeotekstils “PRIMATEX 220 PP”</t>
  </si>
  <si>
    <t>1.10</t>
  </si>
  <si>
    <t>norobežojuma ierīkošana (margas)</t>
  </si>
  <si>
    <t>Dažādi darbi</t>
  </si>
  <si>
    <t>2.1</t>
  </si>
  <si>
    <t>Būvgružu izvākšana, transportēšana uz izgāztuvi</t>
  </si>
  <si>
    <t>m3</t>
  </si>
  <si>
    <t>Kopā</t>
  </si>
  <si>
    <t>Eur</t>
  </si>
  <si>
    <t>Materiālu, grunts apmaiņas un būvgružu transporta izdevumi</t>
  </si>
  <si>
    <t>%</t>
  </si>
  <si>
    <t>Tiešās izmaksas kopā</t>
  </si>
  <si>
    <t>Sastādīja:M.Mihailova</t>
  </si>
  <si>
    <t>Apstiprināja  būvproj. vad.: M.Mihailova</t>
  </si>
  <si>
    <t>Piezīmes:skat.kopā ar rasējumiem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</si>
</sst>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</numFmts>
  <fonts count="58"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sz val="10"/>
      <name val="MS Sans Serif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6"/>
      <name val="Lucida Sans Unicode"/>
      <family val="2"/>
    </font>
    <font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9"/>
      <color indexed="8"/>
      <name val="Arial1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4" fillId="0" borderId="0">
      <alignment/>
      <protection/>
    </xf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59" applyNumberFormat="1" applyFont="1" applyFill="1" applyBorder="1" applyAlignment="1" applyProtection="1">
      <alignment/>
      <protection/>
    </xf>
    <xf numFmtId="0" fontId="7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4" fontId="0" fillId="0" borderId="11" xfId="52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2" fontId="9" fillId="33" borderId="13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4" fontId="12" fillId="0" borderId="0" xfId="52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4" fontId="13" fillId="33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2" fontId="9" fillId="33" borderId="0" xfId="0" applyNumberFormat="1" applyFont="1" applyFill="1" applyBorder="1" applyAlignment="1" applyProtection="1">
      <alignment horizontal="right" vertical="center"/>
      <protection/>
    </xf>
    <xf numFmtId="4" fontId="12" fillId="33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33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49" fontId="16" fillId="0" borderId="13" xfId="0" applyNumberFormat="1" applyFont="1" applyFill="1" applyBorder="1" applyAlignment="1">
      <alignment horizontal="center" vertical="center"/>
    </xf>
    <xf numFmtId="2" fontId="16" fillId="0" borderId="13" xfId="53" applyNumberFormat="1" applyFont="1" applyFill="1" applyBorder="1" applyAlignment="1">
      <alignment horizontal="left" vertical="top" wrapText="1"/>
      <protection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center" vertical="center"/>
    </xf>
    <xf numFmtId="4" fontId="16" fillId="33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top" wrapText="1"/>
    </xf>
    <xf numFmtId="2" fontId="8" fillId="0" borderId="15" xfId="53" applyNumberFormat="1" applyFont="1" applyFill="1" applyBorder="1" applyAlignment="1">
      <alignment horizontal="left" vertical="center" wrapText="1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right" vertical="top" wrapText="1"/>
    </xf>
    <xf numFmtId="2" fontId="1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center" vertical="center"/>
    </xf>
    <xf numFmtId="4" fontId="19" fillId="33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left" vertical="center" wrapText="1"/>
    </xf>
    <xf numFmtId="164" fontId="12" fillId="33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33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vertical="center"/>
    </xf>
    <xf numFmtId="4" fontId="8" fillId="33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4" fontId="23" fillId="0" borderId="13" xfId="0" applyNumberFormat="1" applyFont="1" applyFill="1" applyBorder="1" applyAlignment="1">
      <alignment vertical="center"/>
    </xf>
    <xf numFmtId="4" fontId="23" fillId="33" borderId="13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59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</cellXfs>
  <cellStyles count="55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rmal 3" xfId="49"/>
    <cellStyle name="Normal 4" xfId="50"/>
    <cellStyle name="Normal_1-4-1_Mura_konstr_Rest" xfId="51"/>
    <cellStyle name="Normal_Kazino kazino tauers klub" xfId="52"/>
    <cellStyle name="Normal_Sheet1" xfId="53"/>
    <cellStyle name="Nosaukums" xfId="54"/>
    <cellStyle name="Parastais 2" xfId="55"/>
    <cellStyle name="Pārbaudes šūna" xfId="56"/>
    <cellStyle name="Paskaidrojošs teksts" xfId="57"/>
    <cellStyle name="Piezīme" xfId="58"/>
    <cellStyle name="Percent" xfId="59"/>
    <cellStyle name="Saistītā šūna" xfId="60"/>
    <cellStyle name="Slikts" xfId="61"/>
    <cellStyle name="Style 1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" name="Text 30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" name="Text 30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" name="Text 30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" name="Text 30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" name="Text 30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" name="Text 31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" name="Text 31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8" name="Text 31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9" name="Text 31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0" name="Text 31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1" name="Text 31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2" name="Text 31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3" name="Text 31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4" name="Text 31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5" name="Text 31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6" name="Text 32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7" name="Text 32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8" name="Text 32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19" name="Text 32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0" name="Text 32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1" name="Text 32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2" name="Text 32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3" name="Text 32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4" name="Text 32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5" name="Text 32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6" name="Text 33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7" name="Text 33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8" name="Text 33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29" name="Text 33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0" name="Text 33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1" name="Text 33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2" name="Text 33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3" name="Text 33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4" name="Text 33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5" name="Text 33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6" name="Text 34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7" name="Text 34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8" name="Text 34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39" name="Text 34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0" name="Text 34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1" name="Text 34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2" name="Text 34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3" name="Text 34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4" name="Text 34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5" name="Text 34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6" name="Text 35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7" name="Text 35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8" name="Text 35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49" name="Text 35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0" name="Text 35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1" name="Text 35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2" name="Text 35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3" name="Text 35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4" name="Text 35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5" name="Text 35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6" name="Text 36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7" name="Text 36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8" name="Text 36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59" name="Text 36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0" name="Text 36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1" name="Text 36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2" name="Text 36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3" name="Text 36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4" name="Text 36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5" name="Text 36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6" name="Text 37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7" name="Text 371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8" name="Text 372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69" name="Text 373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0" name="Text 374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1" name="Text 375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2" name="Text 376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3" name="Text 377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4" name="Text 378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5" name="Text 379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29</xdr:row>
      <xdr:rowOff>361950</xdr:rowOff>
    </xdr:to>
    <xdr:sp>
      <xdr:nvSpPr>
        <xdr:cNvPr id="76" name="Text 380"/>
        <xdr:cNvSpPr txBox="1">
          <a:spLocks noChangeArrowheads="1"/>
        </xdr:cNvSpPr>
      </xdr:nvSpPr>
      <xdr:spPr>
        <a:xfrm>
          <a:off x="3686175" y="80200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77" name="Text 45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78" name="Text 45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79" name="Text 45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0" name="Text 46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1" name="Text 46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2" name="Text 46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3" name="Text 46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4" name="Text 46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5" name="Text 46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6" name="Text 46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7" name="Text 46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8" name="Text 46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89" name="Text 46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0" name="Text 47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1" name="Text 47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2" name="Text 47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3" name="Text 47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4" name="Text 47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5" name="Text 47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6" name="Text 47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7" name="Text 47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8" name="Text 47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99" name="Text 47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0" name="Text 48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1" name="Text 48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2" name="Text 48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3" name="Text 48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4" name="Text 48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5" name="Text 48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6" name="Text 48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7" name="Text 48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8" name="Text 48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09" name="Text 48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0" name="Text 49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1" name="Text 49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2" name="Text 49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3" name="Text 49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4" name="Text 49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5" name="Text 49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6" name="Text 49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7" name="Text 49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8" name="Text 49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19" name="Text 49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0" name="Text 50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1" name="Text 50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2" name="Text 50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3" name="Text 50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4" name="Text 50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5" name="Text 50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6" name="Text 50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7" name="Text 50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8" name="Text 50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29" name="Text 50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0" name="Text 51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1" name="Text 51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2" name="Text 51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3" name="Text 51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4" name="Text 51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5" name="Text 51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6" name="Text 51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7" name="Text 51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8" name="Text 51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39" name="Text 51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0" name="Text 52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1" name="Text 52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2" name="Text 52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3" name="Text 52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4" name="Text 52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5" name="Text 52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6" name="Text 52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7" name="Text 52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8" name="Text 52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49" name="Text 52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0" name="Text 53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1" name="Text 53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2" name="Text 53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3" name="Text 53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4" name="Text 53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5" name="Text 53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6" name="Text 53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7" name="Text 53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8" name="Text 53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59" name="Text 53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0" name="Text 54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1" name="Text 54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2" name="Text 54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3" name="Text 54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4" name="Text 54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5" name="Text 54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6" name="Text 54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7" name="Text 54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8" name="Text 54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69" name="Text 54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0" name="Text 55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1" name="Text 55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2" name="Text 55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3" name="Text 55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4" name="Text 55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5" name="Text 55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6" name="Text 55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7" name="Text 55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8" name="Text 55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79" name="Text 55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0" name="Text 56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1" name="Text 56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2" name="Text 56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3" name="Text 56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4" name="Text 56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5" name="Text 56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6" name="Text 56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7" name="Text 56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8" name="Text 56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89" name="Text 56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0" name="Text 57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1" name="Text 57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2" name="Text 57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3" name="Text 57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4" name="Text 57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5" name="Text 57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6" name="Text 57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7" name="Text 57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8" name="Text 57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199" name="Text 57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0" name="Text 58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1" name="Text 58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2" name="Text 58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3" name="Text 58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4" name="Text 58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5" name="Text 58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6" name="Text 58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7" name="Text 58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8" name="Text 58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09" name="Text 58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0" name="Text 59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1" name="Text 59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2" name="Text 59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3" name="Text 59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4" name="Text 59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5" name="Text 59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6" name="Text 59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7" name="Text 59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8" name="Text 59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19" name="Text 599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0" name="Text 600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1" name="Text 601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2" name="Text 602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3" name="Text 603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4" name="Text 604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5" name="Text 605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6" name="Text 606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7" name="Text 607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352425</xdr:rowOff>
    </xdr:from>
    <xdr:to>
      <xdr:col>2</xdr:col>
      <xdr:colOff>76200</xdr:colOff>
      <xdr:row>30</xdr:row>
      <xdr:rowOff>114300</xdr:rowOff>
    </xdr:to>
    <xdr:sp>
      <xdr:nvSpPr>
        <xdr:cNvPr id="228" name="Text 608"/>
        <xdr:cNvSpPr txBox="1">
          <a:spLocks noChangeArrowheads="1"/>
        </xdr:cNvSpPr>
      </xdr:nvSpPr>
      <xdr:spPr>
        <a:xfrm>
          <a:off x="3686175" y="80200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29" name="Text 609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0" name="Text 610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1" name="Text 611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2" name="Text 612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3" name="Text 613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4" name="Text 614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5" name="Text 615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6" name="Text 616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7" name="Text 617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8" name="Text 618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39" name="Text 619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2476500</xdr:colOff>
      <xdr:row>29</xdr:row>
      <xdr:rowOff>352425</xdr:rowOff>
    </xdr:from>
    <xdr:to>
      <xdr:col>2</xdr:col>
      <xdr:colOff>28575</xdr:colOff>
      <xdr:row>30</xdr:row>
      <xdr:rowOff>95250</xdr:rowOff>
    </xdr:to>
    <xdr:sp>
      <xdr:nvSpPr>
        <xdr:cNvPr id="240" name="Text 620"/>
        <xdr:cNvSpPr txBox="1">
          <a:spLocks noChangeArrowheads="1"/>
        </xdr:cNvSpPr>
      </xdr:nvSpPr>
      <xdr:spPr>
        <a:xfrm>
          <a:off x="2828925" y="8020050"/>
          <a:ext cx="885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-mail\attach\Fasade%20Amatu%20iela%204%2014.02.2014_apjomi_EUR_1_2Ka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 (2)"/>
      <sheetName val="PS"/>
      <sheetName val="koptame_buv"/>
      <sheetName val="kopsavilkums2"/>
      <sheetName val="sagatavdarbi2"/>
      <sheetName val="ielasfasade2"/>
      <sheetName val="pagalmafasade2"/>
      <sheetName val="kopsavilkuma aprekins Nr_ 1"/>
      <sheetName val="Sagatav_darbi 1_ kārta"/>
      <sheetName val="ielas fasāde 1_kārta"/>
      <sheetName val="pagalma fasāde 1_kārta"/>
      <sheetName val="jumts"/>
    </sheetNames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zoomScale="85" zoomScaleNormal="85" zoomScalePageLayoutView="0" workbookViewId="0" topLeftCell="A1">
      <selection activeCell="K16" sqref="K16"/>
    </sheetView>
  </sheetViews>
  <sheetFormatPr defaultColWidth="9.140625" defaultRowHeight="12.75"/>
  <cols>
    <col min="1" max="1" width="5.140625" style="1" customWidth="1"/>
    <col min="2" max="2" width="19.140625" style="1" customWidth="1"/>
    <col min="3" max="3" width="38.00390625" style="1" customWidth="1"/>
    <col min="4" max="4" width="11.7109375" style="1" customWidth="1"/>
    <col min="5" max="5" width="11.140625" style="1" customWidth="1"/>
    <col min="6" max="6" width="12.57421875" style="1" customWidth="1"/>
    <col min="7" max="7" width="17.140625" style="1" customWidth="1"/>
    <col min="8" max="8" width="12.421875" style="1" customWidth="1"/>
    <col min="9" max="9" width="11.7109375" style="1" customWidth="1"/>
    <col min="10" max="16384" width="9.140625" style="1" customWidth="1"/>
  </cols>
  <sheetData>
    <row r="1" spans="1:9" s="2" customFormat="1" ht="12.75">
      <c r="A1" s="1"/>
      <c r="F1" s="3"/>
      <c r="G1" s="3"/>
      <c r="H1" s="3"/>
      <c r="I1" s="3"/>
    </row>
    <row r="2" spans="1:9" s="2" customFormat="1" ht="20.25">
      <c r="A2" s="159" t="s">
        <v>0</v>
      </c>
      <c r="B2" s="159"/>
      <c r="C2" s="159"/>
      <c r="D2" s="159"/>
      <c r="E2" s="159"/>
      <c r="F2" s="159"/>
      <c r="G2" s="159"/>
      <c r="H2" s="159"/>
      <c r="I2" s="3"/>
    </row>
    <row r="3" spans="1:9" s="2" customFormat="1" ht="12.75">
      <c r="A3" s="4"/>
      <c r="B3" s="5"/>
      <c r="C3" s="5"/>
      <c r="D3" s="5"/>
      <c r="E3" s="5"/>
      <c r="F3" s="6"/>
      <c r="G3" s="6"/>
      <c r="H3" s="6"/>
      <c r="I3" s="3"/>
    </row>
    <row r="4" spans="1:9" ht="12.75">
      <c r="A4" s="7" t="s">
        <v>1</v>
      </c>
      <c r="B4" s="7"/>
      <c r="C4" s="8" t="s">
        <v>2</v>
      </c>
      <c r="D4" s="4"/>
      <c r="E4" s="4"/>
      <c r="F4" s="4"/>
      <c r="G4" s="4"/>
      <c r="H4" s="4"/>
      <c r="I4" s="9"/>
    </row>
    <row r="5" spans="1:9" ht="12.75">
      <c r="A5" s="4" t="s">
        <v>3</v>
      </c>
      <c r="B5" s="7"/>
      <c r="C5" s="8" t="s">
        <v>4</v>
      </c>
      <c r="D5" s="4"/>
      <c r="E5" s="4"/>
      <c r="F5" s="4"/>
      <c r="G5" s="4"/>
      <c r="H5" s="4"/>
      <c r="I5" s="9"/>
    </row>
    <row r="6" spans="1:9" ht="12.75">
      <c r="A6" s="4" t="s">
        <v>5</v>
      </c>
      <c r="B6" s="7"/>
      <c r="C6" s="10" t="s">
        <v>6</v>
      </c>
      <c r="E6" s="4"/>
      <c r="F6" s="4"/>
      <c r="G6" s="4"/>
      <c r="H6" s="4"/>
      <c r="I6" s="9"/>
    </row>
    <row r="7" spans="1:9" ht="12.75">
      <c r="A7" s="9" t="s">
        <v>7</v>
      </c>
      <c r="B7" s="11"/>
      <c r="C7" s="11"/>
      <c r="D7" s="12"/>
      <c r="E7" s="13"/>
      <c r="F7" s="13"/>
      <c r="G7" s="13"/>
      <c r="H7" s="13"/>
      <c r="I7" s="9"/>
    </row>
    <row r="8" spans="1:8" ht="12.75">
      <c r="A8" s="13"/>
      <c r="B8" s="13"/>
      <c r="C8" s="13"/>
      <c r="D8" s="13"/>
      <c r="E8" s="13"/>
      <c r="F8" s="13"/>
      <c r="G8" s="14"/>
      <c r="H8" s="14"/>
    </row>
    <row r="9" spans="1:8" ht="12.75">
      <c r="A9" s="13"/>
      <c r="B9" s="13"/>
      <c r="C9" s="13" t="s">
        <v>8</v>
      </c>
      <c r="D9" s="15">
        <f>D22</f>
        <v>0</v>
      </c>
      <c r="E9" s="13"/>
      <c r="F9" s="13"/>
      <c r="G9" s="14"/>
      <c r="H9" s="14"/>
    </row>
    <row r="10" spans="1:8" ht="12.75">
      <c r="A10" s="13"/>
      <c r="B10" s="13"/>
      <c r="C10" s="13" t="s">
        <v>9</v>
      </c>
      <c r="D10" s="16">
        <f>H17</f>
        <v>0</v>
      </c>
      <c r="E10" s="13"/>
      <c r="F10" s="13"/>
      <c r="G10" s="14"/>
      <c r="H10" s="14"/>
    </row>
    <row r="11" spans="1:8" ht="12.75">
      <c r="A11" s="13"/>
      <c r="B11" s="13"/>
      <c r="C11" s="17"/>
      <c r="D11" s="13"/>
      <c r="E11" s="13"/>
      <c r="F11" s="13"/>
      <c r="G11" s="14"/>
      <c r="H11" s="14"/>
    </row>
    <row r="12" spans="1:8" s="2" customFormat="1" ht="12.75">
      <c r="A12" s="4"/>
      <c r="B12" s="5"/>
      <c r="C12" s="4" t="s">
        <v>10</v>
      </c>
      <c r="D12" s="4"/>
      <c r="E12" s="4"/>
      <c r="F12" s="6"/>
      <c r="G12" s="6"/>
      <c r="H12" s="6"/>
    </row>
    <row r="13" spans="1:8" ht="12.75">
      <c r="A13" s="13"/>
      <c r="B13" s="13"/>
      <c r="C13" s="13"/>
      <c r="D13" s="13"/>
      <c r="E13" s="13"/>
      <c r="F13" s="13"/>
      <c r="G13" s="14"/>
      <c r="H13" s="14"/>
    </row>
    <row r="14" spans="1:8" ht="12.75" customHeight="1">
      <c r="A14" s="160" t="s">
        <v>11</v>
      </c>
      <c r="B14" s="160" t="s">
        <v>12</v>
      </c>
      <c r="C14" s="160" t="s">
        <v>13</v>
      </c>
      <c r="D14" s="160" t="s">
        <v>14</v>
      </c>
      <c r="E14" s="161" t="s">
        <v>15</v>
      </c>
      <c r="F14" s="161"/>
      <c r="G14" s="161"/>
      <c r="H14" s="160" t="s">
        <v>16</v>
      </c>
    </row>
    <row r="15" spans="1:8" ht="39" customHeight="1">
      <c r="A15" s="160"/>
      <c r="B15" s="160"/>
      <c r="C15" s="160"/>
      <c r="D15" s="160"/>
      <c r="E15" s="18" t="s">
        <v>17</v>
      </c>
      <c r="F15" s="18" t="s">
        <v>18</v>
      </c>
      <c r="G15" s="18" t="s">
        <v>19</v>
      </c>
      <c r="H15" s="160"/>
    </row>
    <row r="16" spans="1:9" ht="25.5" customHeight="1">
      <c r="A16" s="19">
        <v>1</v>
      </c>
      <c r="B16" s="20" t="s">
        <v>20</v>
      </c>
      <c r="C16" s="21" t="s">
        <v>21</v>
      </c>
      <c r="D16" s="22">
        <f>SUM(E16:G16)</f>
        <v>0</v>
      </c>
      <c r="E16" s="23">
        <f>+'lok_tame Nr_1 kārtas darbi'!L36</f>
        <v>0</v>
      </c>
      <c r="F16" s="23">
        <f>+'lok_tame Nr_1 kārtas darbi'!M36</f>
        <v>0</v>
      </c>
      <c r="G16" s="23">
        <f>+'lok_tame Nr_1 kārtas darbi'!N36</f>
        <v>0</v>
      </c>
      <c r="H16" s="23">
        <f>+'lok_tame Nr_1 kārtas darbi'!K34</f>
        <v>0</v>
      </c>
      <c r="I16" s="24"/>
    </row>
    <row r="17" spans="1:9" ht="12.75" customHeight="1">
      <c r="A17" s="162" t="s">
        <v>22</v>
      </c>
      <c r="B17" s="162"/>
      <c r="C17" s="162"/>
      <c r="D17" s="25">
        <f>SUM(D16:D16)</f>
        <v>0</v>
      </c>
      <c r="E17" s="26">
        <f>SUM(E16:E16)</f>
        <v>0</v>
      </c>
      <c r="F17" s="25">
        <f>SUM(F16:F16)</f>
        <v>0</v>
      </c>
      <c r="G17" s="26">
        <f>SUM(G16:G16)</f>
        <v>0</v>
      </c>
      <c r="H17" s="26">
        <f>SUM(H16:H16)</f>
        <v>0</v>
      </c>
      <c r="I17" s="27"/>
    </row>
    <row r="18" spans="1:9" ht="12.75" customHeight="1">
      <c r="A18" s="161" t="s">
        <v>23</v>
      </c>
      <c r="B18" s="161"/>
      <c r="C18" s="161"/>
      <c r="D18" s="28">
        <f>ROUND(+D17*0.08,2)</f>
        <v>0</v>
      </c>
      <c r="E18" s="29"/>
      <c r="F18" s="29"/>
      <c r="G18" s="29"/>
      <c r="H18" s="30"/>
      <c r="I18" s="27"/>
    </row>
    <row r="19" spans="1:9" ht="12.75" customHeight="1">
      <c r="A19" s="161" t="s">
        <v>24</v>
      </c>
      <c r="B19" s="161"/>
      <c r="C19" s="161"/>
      <c r="D19" s="28">
        <f>ROUND(+D17*0.1,2)</f>
        <v>0</v>
      </c>
      <c r="E19" s="29"/>
      <c r="F19" s="29"/>
      <c r="G19" s="29"/>
      <c r="H19" s="30"/>
      <c r="I19" s="27"/>
    </row>
    <row r="20" spans="1:8" ht="12.75" customHeight="1">
      <c r="A20" s="161" t="s">
        <v>25</v>
      </c>
      <c r="B20" s="161"/>
      <c r="C20" s="161"/>
      <c r="D20" s="28">
        <f>D18*0.05</f>
        <v>0</v>
      </c>
      <c r="E20" s="29"/>
      <c r="F20" s="29"/>
      <c r="G20" s="29"/>
      <c r="H20" s="30"/>
    </row>
    <row r="21" spans="1:9" ht="12.75" customHeight="1">
      <c r="A21" s="161" t="s">
        <v>26</v>
      </c>
      <c r="B21" s="161"/>
      <c r="C21" s="161"/>
      <c r="D21" s="28">
        <f>+E17*0.2359</f>
        <v>0</v>
      </c>
      <c r="E21" s="29"/>
      <c r="F21" s="29"/>
      <c r="G21" s="29"/>
      <c r="H21" s="30"/>
      <c r="I21" s="27"/>
    </row>
    <row r="22" spans="1:9" ht="15.75" customHeight="1">
      <c r="A22" s="163" t="s">
        <v>27</v>
      </c>
      <c r="B22" s="163"/>
      <c r="C22" s="163"/>
      <c r="D22" s="29">
        <f>+D21+D19+D18+D17+D20</f>
        <v>0</v>
      </c>
      <c r="E22" s="29"/>
      <c r="F22" s="29"/>
      <c r="G22" s="29"/>
      <c r="H22" s="32"/>
      <c r="I22" s="27"/>
    </row>
    <row r="23" spans="1:12" s="34" customFormat="1" ht="12.75">
      <c r="A23"/>
      <c r="B23" s="33"/>
      <c r="D23" s="33"/>
      <c r="E23" s="33"/>
      <c r="F23" s="33"/>
      <c r="G23" s="33"/>
      <c r="H23" s="33"/>
      <c r="I23" s="33"/>
      <c r="J23" s="33"/>
      <c r="L23" s="35"/>
    </row>
    <row r="24" spans="1:12" s="38" customFormat="1" ht="16.5" customHeight="1">
      <c r="A24" s="36"/>
      <c r="B24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8" ht="12.75">
      <c r="A25" s="4"/>
      <c r="B25" s="4"/>
      <c r="C25" s="33" t="s">
        <v>28</v>
      </c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 hidden="1">
      <c r="A27" s="13"/>
      <c r="B27" s="13"/>
      <c r="C27" s="4"/>
      <c r="D27" s="4"/>
      <c r="E27" s="4"/>
      <c r="F27" s="4"/>
      <c r="G27" s="4"/>
      <c r="H27" s="4"/>
    </row>
    <row r="28" spans="1:8" ht="12.75" hidden="1">
      <c r="A28" s="4"/>
      <c r="B28" s="4"/>
      <c r="C28" s="4"/>
      <c r="D28" s="4"/>
      <c r="E28" s="4"/>
      <c r="F28" s="4"/>
      <c r="G28" s="4"/>
      <c r="H28" s="4"/>
    </row>
    <row r="29" spans="1:8" s="2" customFormat="1" ht="12.75">
      <c r="A29" s="39"/>
      <c r="B29" s="39"/>
      <c r="C29" s="40"/>
      <c r="D29" s="41"/>
      <c r="E29" s="41"/>
      <c r="F29" s="6"/>
      <c r="G29" s="6"/>
      <c r="H29" s="6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15" ht="12.75">
      <c r="A31" s="42"/>
      <c r="B31" s="43"/>
      <c r="C31" s="43"/>
      <c r="D31" s="43"/>
      <c r="E31" s="43"/>
      <c r="F31" s="44"/>
      <c r="G31" s="44"/>
      <c r="H31" s="44"/>
      <c r="I31" s="44"/>
      <c r="J31" s="43"/>
      <c r="K31" s="43"/>
      <c r="L31" s="43"/>
      <c r="M31" s="43"/>
      <c r="N31" s="43"/>
      <c r="O31" s="43"/>
    </row>
    <row r="32" spans="1:15" ht="19.5" customHeight="1">
      <c r="A32" s="164"/>
      <c r="B32" s="164"/>
      <c r="C32" s="164"/>
      <c r="D32" s="164"/>
      <c r="E32" s="164"/>
      <c r="F32" s="164"/>
      <c r="G32" s="164"/>
      <c r="H32" s="164"/>
      <c r="I32" s="44"/>
      <c r="J32" s="43"/>
      <c r="K32" s="43"/>
      <c r="L32" s="43"/>
      <c r="M32" s="43"/>
      <c r="N32" s="43"/>
      <c r="O32" s="43"/>
    </row>
    <row r="33" spans="1:15" ht="15" customHeight="1">
      <c r="A33" s="165"/>
      <c r="B33" s="165"/>
      <c r="C33" s="165"/>
      <c r="D33" s="165"/>
      <c r="E33" s="165"/>
      <c r="F33" s="165"/>
      <c r="G33" s="165"/>
      <c r="H33" s="165"/>
      <c r="I33" s="44"/>
      <c r="J33" s="43"/>
      <c r="K33" s="43"/>
      <c r="L33" s="43"/>
      <c r="M33" s="43"/>
      <c r="N33" s="43"/>
      <c r="O33" s="43"/>
    </row>
    <row r="34" spans="1:15" ht="12.75">
      <c r="A34" s="45"/>
      <c r="B34" s="46"/>
      <c r="C34" s="46"/>
      <c r="D34" s="46"/>
      <c r="E34" s="46"/>
      <c r="F34" s="47"/>
      <c r="G34" s="47"/>
      <c r="H34" s="47"/>
      <c r="I34" s="44"/>
      <c r="J34" s="43"/>
      <c r="K34" s="43"/>
      <c r="L34" s="43"/>
      <c r="M34" s="43"/>
      <c r="N34" s="43"/>
      <c r="O34" s="43"/>
    </row>
    <row r="35" spans="1:15" ht="12.75" customHeight="1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</row>
    <row r="36" spans="1:15" ht="12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</row>
    <row r="37" spans="1:15" ht="12.75">
      <c r="A37" s="48"/>
      <c r="B37" s="48"/>
      <c r="C37" s="48"/>
      <c r="D37" s="42"/>
      <c r="E37" s="45"/>
      <c r="F37" s="45"/>
      <c r="G37" s="45"/>
      <c r="H37" s="45"/>
      <c r="I37" s="49"/>
      <c r="J37" s="42"/>
      <c r="K37" s="42"/>
      <c r="L37" s="42"/>
      <c r="M37" s="42"/>
      <c r="N37" s="42"/>
      <c r="O37" s="42"/>
    </row>
    <row r="38" spans="1:15" ht="12.75">
      <c r="A38" s="39"/>
      <c r="B38" s="39"/>
      <c r="C38" s="39"/>
      <c r="D38" s="39"/>
      <c r="E38" s="39"/>
      <c r="F38" s="39"/>
      <c r="G38" s="50"/>
      <c r="H38" s="50"/>
      <c r="I38" s="42"/>
      <c r="J38" s="42"/>
      <c r="K38" s="42"/>
      <c r="L38" s="42"/>
      <c r="M38" s="42"/>
      <c r="N38" s="42"/>
      <c r="O38" s="42"/>
    </row>
    <row r="39" spans="1:15" ht="12.75">
      <c r="A39" s="39"/>
      <c r="B39" s="39"/>
      <c r="C39" s="51"/>
      <c r="D39" s="52"/>
      <c r="E39" s="39"/>
      <c r="F39" s="39"/>
      <c r="G39" s="50"/>
      <c r="H39" s="50"/>
      <c r="I39" s="42"/>
      <c r="J39" s="42"/>
      <c r="K39" s="42"/>
      <c r="L39" s="42"/>
      <c r="M39" s="42"/>
      <c r="N39" s="42"/>
      <c r="O39" s="42"/>
    </row>
    <row r="40" spans="1:15" ht="12.75">
      <c r="A40" s="39"/>
      <c r="B40" s="39"/>
      <c r="C40" s="51"/>
      <c r="D40" s="53"/>
      <c r="E40" s="39"/>
      <c r="F40" s="39"/>
      <c r="G40" s="50"/>
      <c r="H40" s="50"/>
      <c r="I40" s="42"/>
      <c r="J40" s="42"/>
      <c r="K40" s="42"/>
      <c r="L40" s="42"/>
      <c r="M40" s="42"/>
      <c r="N40" s="42"/>
      <c r="O40" s="42"/>
    </row>
    <row r="41" spans="1:15" ht="12.75">
      <c r="A41" s="39"/>
      <c r="B41" s="39"/>
      <c r="C41" s="54"/>
      <c r="D41" s="39"/>
      <c r="E41" s="39"/>
      <c r="F41" s="39"/>
      <c r="G41" s="50"/>
      <c r="H41" s="50"/>
      <c r="I41" s="42"/>
      <c r="J41" s="42"/>
      <c r="K41" s="42"/>
      <c r="L41" s="42"/>
      <c r="M41" s="42"/>
      <c r="N41" s="42"/>
      <c r="O41" s="42"/>
    </row>
    <row r="42" spans="1:15" ht="12.75">
      <c r="A42" s="45"/>
      <c r="B42" s="46"/>
      <c r="C42" s="45"/>
      <c r="D42" s="45"/>
      <c r="E42" s="45"/>
      <c r="F42" s="47"/>
      <c r="G42" s="47"/>
      <c r="H42" s="47"/>
      <c r="I42" s="43"/>
      <c r="J42" s="43"/>
      <c r="K42" s="43"/>
      <c r="L42" s="43"/>
      <c r="M42" s="43"/>
      <c r="N42" s="43"/>
      <c r="O42" s="43"/>
    </row>
    <row r="43" spans="1:15" ht="12.75">
      <c r="A43" s="39"/>
      <c r="B43" s="39"/>
      <c r="C43" s="39"/>
      <c r="D43" s="39"/>
      <c r="E43" s="39"/>
      <c r="F43" s="39"/>
      <c r="G43" s="50"/>
      <c r="H43" s="50"/>
      <c r="I43" s="42"/>
      <c r="J43" s="42"/>
      <c r="K43" s="42"/>
      <c r="L43" s="42"/>
      <c r="M43" s="42"/>
      <c r="N43" s="42"/>
      <c r="O43" s="42"/>
    </row>
    <row r="44" spans="1:15" ht="14.25">
      <c r="A44" s="167"/>
      <c r="B44" s="167"/>
      <c r="C44" s="167"/>
      <c r="D44" s="167"/>
      <c r="E44" s="167"/>
      <c r="F44" s="167"/>
      <c r="G44" s="167"/>
      <c r="H44" s="167"/>
      <c r="I44" s="42"/>
      <c r="J44" s="42"/>
      <c r="K44" s="42"/>
      <c r="L44" s="42"/>
      <c r="M44" s="42"/>
      <c r="N44" s="42"/>
      <c r="O44" s="42"/>
    </row>
    <row r="45" spans="1:15" ht="14.25">
      <c r="A45" s="167"/>
      <c r="B45" s="167"/>
      <c r="C45" s="167"/>
      <c r="D45" s="167"/>
      <c r="E45" s="55"/>
      <c r="F45" s="55"/>
      <c r="G45" s="56"/>
      <c r="H45" s="167"/>
      <c r="I45" s="42"/>
      <c r="J45" s="42"/>
      <c r="K45" s="42"/>
      <c r="L45" s="42"/>
      <c r="M45" s="42"/>
      <c r="N45" s="42"/>
      <c r="O45" s="42"/>
    </row>
    <row r="46" spans="1:15" ht="14.25">
      <c r="A46" s="57"/>
      <c r="B46" s="58"/>
      <c r="C46" s="59"/>
      <c r="D46" s="60"/>
      <c r="E46" s="61"/>
      <c r="F46" s="61"/>
      <c r="G46" s="61"/>
      <c r="H46" s="62"/>
      <c r="I46" s="42"/>
      <c r="J46" s="42"/>
      <c r="K46" s="42"/>
      <c r="L46" s="42"/>
      <c r="M46" s="42"/>
      <c r="N46" s="42"/>
      <c r="O46" s="42"/>
    </row>
    <row r="47" spans="1:15" ht="15">
      <c r="A47" s="168"/>
      <c r="B47" s="168"/>
      <c r="C47" s="168"/>
      <c r="D47" s="63"/>
      <c r="E47" s="63"/>
      <c r="F47" s="63"/>
      <c r="G47" s="63"/>
      <c r="H47" s="64"/>
      <c r="I47" s="42"/>
      <c r="J47" s="42"/>
      <c r="K47" s="42"/>
      <c r="L47" s="42"/>
      <c r="M47" s="42"/>
      <c r="N47" s="42"/>
      <c r="O47" s="42"/>
    </row>
    <row r="48" spans="1:15" ht="15">
      <c r="A48" s="168"/>
      <c r="B48" s="168"/>
      <c r="C48" s="168"/>
      <c r="D48" s="65"/>
      <c r="E48" s="63"/>
      <c r="F48" s="63"/>
      <c r="G48" s="63"/>
      <c r="H48" s="64"/>
      <c r="I48" s="42"/>
      <c r="J48" s="42"/>
      <c r="K48" s="42"/>
      <c r="L48" s="42"/>
      <c r="M48" s="42"/>
      <c r="N48" s="42"/>
      <c r="O48" s="42"/>
    </row>
    <row r="49" spans="1:15" ht="15">
      <c r="A49" s="169"/>
      <c r="B49" s="169"/>
      <c r="C49" s="169"/>
      <c r="D49" s="66"/>
      <c r="E49" s="67"/>
      <c r="F49" s="67"/>
      <c r="G49" s="67"/>
      <c r="H49" s="68"/>
      <c r="I49" s="42"/>
      <c r="J49" s="42"/>
      <c r="K49" s="42"/>
      <c r="L49" s="42"/>
      <c r="M49" s="42"/>
      <c r="N49" s="42"/>
      <c r="O49" s="42"/>
    </row>
    <row r="50" spans="1:15" ht="15">
      <c r="A50" s="167"/>
      <c r="B50" s="167"/>
      <c r="C50" s="167"/>
      <c r="D50" s="69"/>
      <c r="E50" s="67"/>
      <c r="F50" s="67"/>
      <c r="G50" s="67"/>
      <c r="H50" s="68"/>
      <c r="I50" s="42"/>
      <c r="J50" s="42"/>
      <c r="K50" s="42"/>
      <c r="L50" s="42"/>
      <c r="M50" s="42"/>
      <c r="N50" s="42"/>
      <c r="O50" s="42"/>
    </row>
    <row r="51" spans="1:15" ht="15">
      <c r="A51" s="170"/>
      <c r="B51" s="170"/>
      <c r="C51" s="170"/>
      <c r="D51" s="67"/>
      <c r="E51" s="67"/>
      <c r="F51" s="67"/>
      <c r="G51" s="67"/>
      <c r="H51" s="68"/>
      <c r="I51" s="42"/>
      <c r="J51" s="42"/>
      <c r="K51" s="42"/>
      <c r="L51" s="42"/>
      <c r="M51" s="42"/>
      <c r="N51" s="42"/>
      <c r="O51" s="42"/>
    </row>
    <row r="52" spans="2:15" ht="12.75">
      <c r="B52" s="2"/>
      <c r="C52" s="2"/>
      <c r="D52" s="2"/>
      <c r="E52" s="2"/>
      <c r="F52" s="3"/>
      <c r="G52" s="3"/>
      <c r="H52" s="3"/>
      <c r="I52" s="42"/>
      <c r="J52" s="42"/>
      <c r="K52" s="42"/>
      <c r="L52" s="42"/>
      <c r="M52" s="42"/>
      <c r="N52" s="42"/>
      <c r="O52" s="42"/>
    </row>
    <row r="53" spans="1:8" ht="20.25">
      <c r="A53" s="159"/>
      <c r="B53" s="159"/>
      <c r="C53" s="159"/>
      <c r="D53" s="159"/>
      <c r="E53" s="159"/>
      <c r="F53" s="159"/>
      <c r="G53" s="159"/>
      <c r="H53" s="159"/>
    </row>
    <row r="54" spans="1:8" ht="12.75">
      <c r="A54" s="4"/>
      <c r="B54" s="5"/>
      <c r="C54" s="5"/>
      <c r="D54" s="5"/>
      <c r="E54" s="5"/>
      <c r="F54" s="6"/>
      <c r="G54" s="6"/>
      <c r="H54" s="6"/>
    </row>
    <row r="55" spans="1:8" ht="12.75">
      <c r="A55" s="7"/>
      <c r="B55" s="7"/>
      <c r="C55" s="8"/>
      <c r="D55" s="4"/>
      <c r="E55" s="4"/>
      <c r="F55" s="4"/>
      <c r="G55" s="4"/>
      <c r="H55" s="4"/>
    </row>
    <row r="56" spans="1:8" ht="12.75">
      <c r="A56" s="4"/>
      <c r="B56" s="7"/>
      <c r="C56" s="10"/>
      <c r="D56" s="4"/>
      <c r="E56" s="4"/>
      <c r="F56" s="4"/>
      <c r="G56" s="4"/>
      <c r="H56" s="4"/>
    </row>
    <row r="57" spans="1:8" ht="12.75">
      <c r="A57" s="4"/>
      <c r="B57" s="7"/>
      <c r="C57" s="10"/>
      <c r="E57" s="4"/>
      <c r="F57" s="4"/>
      <c r="G57" s="4"/>
      <c r="H57" s="4"/>
    </row>
    <row r="58" spans="1:8" ht="12.75">
      <c r="A58" s="9"/>
      <c r="B58" s="11"/>
      <c r="C58" s="11"/>
      <c r="D58" s="12"/>
      <c r="E58" s="13"/>
      <c r="F58" s="13"/>
      <c r="G58" s="13"/>
      <c r="H58" s="13"/>
    </row>
    <row r="59" spans="1:8" ht="12.75">
      <c r="A59" s="13"/>
      <c r="B59" s="13"/>
      <c r="C59" s="13"/>
      <c r="D59" s="13"/>
      <c r="E59" s="13"/>
      <c r="F59" s="13"/>
      <c r="G59" s="14"/>
      <c r="H59" s="14"/>
    </row>
    <row r="60" spans="1:8" ht="12.75">
      <c r="A60" s="13"/>
      <c r="B60" s="13"/>
      <c r="C60" s="13"/>
      <c r="D60" s="15"/>
      <c r="E60" s="13"/>
      <c r="F60" s="13"/>
      <c r="G60" s="14"/>
      <c r="H60" s="14"/>
    </row>
    <row r="61" spans="1:8" ht="12.75">
      <c r="A61" s="13"/>
      <c r="B61" s="13"/>
      <c r="C61" s="13"/>
      <c r="D61" s="16"/>
      <c r="E61" s="13"/>
      <c r="F61" s="13"/>
      <c r="G61" s="14"/>
      <c r="H61" s="14"/>
    </row>
    <row r="62" spans="1:8" ht="12.75">
      <c r="A62" s="13"/>
      <c r="B62" s="13"/>
      <c r="C62" s="17"/>
      <c r="D62" s="13"/>
      <c r="E62" s="13"/>
      <c r="F62" s="13"/>
      <c r="G62" s="14"/>
      <c r="H62" s="14"/>
    </row>
    <row r="63" spans="1:8" ht="12.75">
      <c r="A63" s="4"/>
      <c r="B63" s="5"/>
      <c r="C63" s="4"/>
      <c r="D63" s="4"/>
      <c r="E63" s="4"/>
      <c r="F63" s="6"/>
      <c r="G63" s="6"/>
      <c r="H63" s="6"/>
    </row>
    <row r="64" spans="1:8" ht="12.75">
      <c r="A64" s="13"/>
      <c r="B64" s="13"/>
      <c r="C64" s="13"/>
      <c r="D64" s="13"/>
      <c r="E64" s="13"/>
      <c r="F64" s="13"/>
      <c r="G64" s="14"/>
      <c r="H64" s="14"/>
    </row>
    <row r="65" spans="1:8" ht="12.75">
      <c r="A65" s="160"/>
      <c r="B65" s="160"/>
      <c r="C65" s="160"/>
      <c r="D65" s="160"/>
      <c r="E65" s="161"/>
      <c r="F65" s="161"/>
      <c r="G65" s="161"/>
      <c r="H65" s="160"/>
    </row>
    <row r="66" spans="1:8" ht="12.75">
      <c r="A66" s="160"/>
      <c r="B66" s="160"/>
      <c r="C66" s="160"/>
      <c r="D66" s="160"/>
      <c r="E66" s="18"/>
      <c r="F66" s="18"/>
      <c r="G66" s="18"/>
      <c r="H66" s="160"/>
    </row>
    <row r="67" spans="1:4" ht="12.75">
      <c r="A67" s="70"/>
      <c r="B67" s="71"/>
      <c r="C67" s="72"/>
      <c r="D67" s="27"/>
    </row>
    <row r="68" spans="1:4" ht="12.75">
      <c r="A68" s="171"/>
      <c r="B68" s="171"/>
      <c r="C68" s="171"/>
      <c r="D68" s="27"/>
    </row>
    <row r="69" spans="1:4" ht="12.75">
      <c r="A69" s="161"/>
      <c r="B69" s="161"/>
      <c r="C69" s="161"/>
      <c r="D69" s="27"/>
    </row>
    <row r="70" spans="1:4" ht="12.75">
      <c r="A70" s="161"/>
      <c r="B70" s="161"/>
      <c r="C70" s="161"/>
      <c r="D70" s="27"/>
    </row>
    <row r="71" spans="1:3" ht="12.75">
      <c r="A71" s="161"/>
      <c r="B71" s="161"/>
      <c r="C71" s="161"/>
    </row>
    <row r="72" spans="1:4" ht="12.75">
      <c r="A72" s="161"/>
      <c r="B72" s="161"/>
      <c r="C72" s="161"/>
      <c r="D72" s="27"/>
    </row>
    <row r="73" spans="1:4" ht="12.75">
      <c r="A73" s="163"/>
      <c r="B73" s="163"/>
      <c r="C73" s="163"/>
      <c r="D73" s="27"/>
    </row>
    <row r="74" spans="1:8" ht="15">
      <c r="A74" s="31"/>
      <c r="B74" s="31"/>
      <c r="C74" s="31"/>
      <c r="D74" s="29"/>
      <c r="E74" s="29"/>
      <c r="F74" s="29"/>
      <c r="G74" s="29"/>
      <c r="H74" s="32"/>
    </row>
  </sheetData>
  <sheetProtection selectLockedCells="1" selectUnlockedCells="1"/>
  <mergeCells count="41">
    <mergeCell ref="A68:C68"/>
    <mergeCell ref="A69:C69"/>
    <mergeCell ref="A70:C70"/>
    <mergeCell ref="A71:C71"/>
    <mergeCell ref="A72:C72"/>
    <mergeCell ref="A73:C73"/>
    <mergeCell ref="A65:A66"/>
    <mergeCell ref="B65:B66"/>
    <mergeCell ref="C65:C66"/>
    <mergeCell ref="D65:D66"/>
    <mergeCell ref="E65:G65"/>
    <mergeCell ref="H65:H66"/>
    <mergeCell ref="A47:C47"/>
    <mergeCell ref="A48:C48"/>
    <mergeCell ref="A49:C49"/>
    <mergeCell ref="A50:C50"/>
    <mergeCell ref="A51:C51"/>
    <mergeCell ref="A53:H53"/>
    <mergeCell ref="A32:H32"/>
    <mergeCell ref="A33:H33"/>
    <mergeCell ref="A35:O35"/>
    <mergeCell ref="A36:O36"/>
    <mergeCell ref="A44:A45"/>
    <mergeCell ref="B44:B45"/>
    <mergeCell ref="C44:C45"/>
    <mergeCell ref="D44:D45"/>
    <mergeCell ref="E44:G44"/>
    <mergeCell ref="H44:H45"/>
    <mergeCell ref="A17:C17"/>
    <mergeCell ref="A18:C18"/>
    <mergeCell ref="A19:C19"/>
    <mergeCell ref="A20:C20"/>
    <mergeCell ref="A21:C21"/>
    <mergeCell ref="A22:C22"/>
    <mergeCell ref="A2:H2"/>
    <mergeCell ref="A14:A15"/>
    <mergeCell ref="B14:B15"/>
    <mergeCell ref="C14:C15"/>
    <mergeCell ref="D14:D15"/>
    <mergeCell ref="E14:G14"/>
    <mergeCell ref="H14:H15"/>
  </mergeCells>
  <printOptions/>
  <pageMargins left="0.9840277777777777" right="0.74791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6">
      <selection activeCell="R29" sqref="R29"/>
    </sheetView>
  </sheetViews>
  <sheetFormatPr defaultColWidth="9.140625" defaultRowHeight="12.75"/>
  <cols>
    <col min="1" max="1" width="5.28125" style="73" customWidth="1"/>
    <col min="2" max="2" width="50.00390625" style="74" customWidth="1"/>
    <col min="3" max="3" width="7.140625" style="74" customWidth="1"/>
    <col min="4" max="4" width="9.8515625" style="74" customWidth="1"/>
    <col min="5" max="5" width="7.421875" style="74" customWidth="1"/>
    <col min="6" max="6" width="9.00390625" style="74" customWidth="1"/>
    <col min="7" max="7" width="9.7109375" style="74" customWidth="1"/>
    <col min="8" max="8" width="8.57421875" style="74" customWidth="1"/>
    <col min="9" max="9" width="9.57421875" style="74" customWidth="1"/>
    <col min="10" max="10" width="9.421875" style="74" customWidth="1"/>
    <col min="11" max="11" width="10.7109375" style="75" customWidth="1"/>
    <col min="12" max="12" width="11.140625" style="75" customWidth="1"/>
    <col min="13" max="13" width="13.00390625" style="76" customWidth="1"/>
    <col min="14" max="14" width="12.00390625" style="75" customWidth="1"/>
    <col min="15" max="15" width="13.57421875" style="75" customWidth="1"/>
    <col min="16" max="16384" width="9.140625" style="75" customWidth="1"/>
  </cols>
  <sheetData>
    <row r="1" spans="1:13" s="74" customFormat="1" ht="14.25">
      <c r="A1" s="73"/>
      <c r="D1" s="77"/>
      <c r="M1" s="76"/>
    </row>
    <row r="2" spans="1:15" s="74" customFormat="1" ht="15.75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74" customFormat="1" ht="14.25">
      <c r="A3" s="173" t="s">
        <v>30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74" customFormat="1" ht="14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74" customFormat="1" ht="15">
      <c r="A5" s="174" t="s">
        <v>1</v>
      </c>
      <c r="B5" s="174"/>
      <c r="C5" s="8" t="s">
        <v>31</v>
      </c>
      <c r="D5" s="79"/>
      <c r="E5" s="79"/>
      <c r="F5" s="79"/>
      <c r="G5" s="79"/>
      <c r="H5" s="79"/>
      <c r="I5" s="79"/>
      <c r="J5" s="79"/>
      <c r="K5" s="79"/>
      <c r="L5" s="79"/>
      <c r="M5" s="80"/>
      <c r="N5" s="79"/>
      <c r="O5" s="79"/>
    </row>
    <row r="6" spans="1:15" s="74" customFormat="1" ht="15">
      <c r="A6" s="175" t="s">
        <v>32</v>
      </c>
      <c r="B6" s="175"/>
      <c r="C6" s="82" t="s">
        <v>4</v>
      </c>
      <c r="D6" s="79"/>
      <c r="E6" s="79"/>
      <c r="F6" s="79"/>
      <c r="G6" s="79"/>
      <c r="H6" s="79"/>
      <c r="I6" s="79"/>
      <c r="J6" s="79"/>
      <c r="K6" s="79"/>
      <c r="L6" s="79"/>
      <c r="M6" s="80"/>
      <c r="N6" s="79"/>
      <c r="O6" s="79"/>
    </row>
    <row r="7" spans="1:15" s="74" customFormat="1" ht="15" customHeight="1">
      <c r="A7" s="175" t="s">
        <v>5</v>
      </c>
      <c r="B7" s="175"/>
      <c r="C7" s="82" t="s">
        <v>33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</row>
    <row r="8" spans="1:15" s="74" customFormat="1" ht="15">
      <c r="A8" s="81"/>
      <c r="B8" s="81"/>
      <c r="C8" s="82"/>
      <c r="D8" s="79"/>
      <c r="E8" s="79"/>
      <c r="F8" s="79"/>
      <c r="G8" s="79"/>
      <c r="H8" s="79"/>
      <c r="I8" s="79"/>
      <c r="J8" s="79"/>
      <c r="K8" s="79"/>
      <c r="L8" s="79"/>
      <c r="M8" s="80"/>
      <c r="N8" s="79"/>
      <c r="O8" s="79"/>
    </row>
    <row r="9" spans="1:15" s="74" customFormat="1" ht="14.2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74" customFormat="1" ht="14.2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74" customFormat="1" ht="14.25">
      <c r="A11" s="176" t="s">
        <v>34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74" customFormat="1" ht="14.25">
      <c r="A12" s="73"/>
      <c r="D12" s="77"/>
      <c r="M12" s="83" t="s">
        <v>35</v>
      </c>
      <c r="O12" s="84">
        <f>O36</f>
        <v>0</v>
      </c>
    </row>
    <row r="13" spans="1:18" s="74" customFormat="1" ht="13.5" customHeight="1">
      <c r="A13" s="177" t="s">
        <v>36</v>
      </c>
      <c r="B13" s="178" t="s">
        <v>37</v>
      </c>
      <c r="C13" s="177" t="s">
        <v>38</v>
      </c>
      <c r="D13" s="179" t="s">
        <v>39</v>
      </c>
      <c r="E13" s="178" t="s">
        <v>40</v>
      </c>
      <c r="F13" s="178"/>
      <c r="G13" s="178"/>
      <c r="H13" s="178"/>
      <c r="I13" s="178"/>
      <c r="J13" s="178"/>
      <c r="K13" s="178" t="s">
        <v>41</v>
      </c>
      <c r="L13" s="178"/>
      <c r="M13" s="178"/>
      <c r="N13" s="178"/>
      <c r="O13" s="178"/>
      <c r="P13" s="86"/>
      <c r="Q13" s="86"/>
      <c r="R13" s="86"/>
    </row>
    <row r="14" spans="1:15" s="74" customFormat="1" ht="69" customHeight="1">
      <c r="A14" s="177"/>
      <c r="B14" s="178"/>
      <c r="C14" s="177"/>
      <c r="D14" s="179"/>
      <c r="E14" s="85" t="s">
        <v>42</v>
      </c>
      <c r="F14" s="85" t="s">
        <v>43</v>
      </c>
      <c r="G14" s="85" t="s">
        <v>44</v>
      </c>
      <c r="H14" s="85" t="s">
        <v>45</v>
      </c>
      <c r="I14" s="85" t="s">
        <v>46</v>
      </c>
      <c r="J14" s="85" t="s">
        <v>47</v>
      </c>
      <c r="K14" s="85" t="s">
        <v>48</v>
      </c>
      <c r="L14" s="85" t="s">
        <v>44</v>
      </c>
      <c r="M14" s="87" t="s">
        <v>45</v>
      </c>
      <c r="N14" s="85" t="s">
        <v>46</v>
      </c>
      <c r="O14" s="85" t="s">
        <v>49</v>
      </c>
    </row>
    <row r="15" spans="1:15" s="74" customFormat="1" ht="22.5" customHeight="1">
      <c r="A15" s="88"/>
      <c r="B15" s="89" t="s">
        <v>50</v>
      </c>
      <c r="C15" s="88"/>
      <c r="D15" s="90"/>
      <c r="E15" s="88"/>
      <c r="F15" s="88"/>
      <c r="G15" s="88"/>
      <c r="H15" s="88"/>
      <c r="I15" s="88"/>
      <c r="J15" s="88"/>
      <c r="K15" s="88"/>
      <c r="L15" s="88"/>
      <c r="M15" s="91"/>
      <c r="N15" s="88"/>
      <c r="O15" s="88"/>
    </row>
    <row r="16" spans="1:15" s="86" customFormat="1" ht="13.5" customHeight="1">
      <c r="A16" s="92"/>
      <c r="B16" s="93" t="s">
        <v>50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5"/>
      <c r="N16" s="94"/>
      <c r="O16" s="94"/>
    </row>
    <row r="17" spans="1:15" s="86" customFormat="1" ht="41.25" customHeight="1">
      <c r="A17" s="96" t="s">
        <v>51</v>
      </c>
      <c r="B17" s="97" t="s">
        <v>52</v>
      </c>
      <c r="C17" s="98" t="s">
        <v>53</v>
      </c>
      <c r="D17" s="99">
        <v>50</v>
      </c>
      <c r="E17" s="99"/>
      <c r="F17" s="99"/>
      <c r="G17" s="100">
        <f>ROUND(+F17*E17,2)</f>
        <v>0</v>
      </c>
      <c r="H17" s="99"/>
      <c r="I17" s="99"/>
      <c r="J17" s="99">
        <f>ROUND(G17+H17+I17,2)</f>
        <v>0</v>
      </c>
      <c r="K17" s="99">
        <f>ROUND(D17*E17,2)</f>
        <v>0</v>
      </c>
      <c r="L17" s="101">
        <f>ROUND(D17*G17,2)</f>
        <v>0</v>
      </c>
      <c r="M17" s="102">
        <f>ROUND(D17*H17,2)</f>
        <v>0</v>
      </c>
      <c r="N17" s="101">
        <f>ROUND(D17*I17,2)</f>
        <v>0</v>
      </c>
      <c r="O17" s="101">
        <f>ROUND(L17+M17+N17,2)</f>
        <v>0</v>
      </c>
    </row>
    <row r="18" spans="1:15" s="86" customFormat="1" ht="31.5" customHeight="1">
      <c r="A18" s="96" t="s">
        <v>54</v>
      </c>
      <c r="B18" s="103" t="s">
        <v>55</v>
      </c>
      <c r="C18" s="98" t="s">
        <v>53</v>
      </c>
      <c r="D18" s="99">
        <v>50</v>
      </c>
      <c r="E18" s="99"/>
      <c r="F18" s="99"/>
      <c r="G18" s="99"/>
      <c r="H18" s="99"/>
      <c r="I18" s="99"/>
      <c r="J18" s="99">
        <f>ROUND(G18+H18+I18,2)</f>
        <v>0</v>
      </c>
      <c r="K18" s="99"/>
      <c r="L18" s="101"/>
      <c r="M18" s="102">
        <f>ROUND(D18*H18,2)</f>
        <v>0</v>
      </c>
      <c r="N18" s="101"/>
      <c r="O18" s="101">
        <f>ROUND(L18+M18+N18,2)</f>
        <v>0</v>
      </c>
    </row>
    <row r="19" spans="1:15" s="86" customFormat="1" ht="26.25" customHeight="1">
      <c r="A19" s="96" t="s">
        <v>56</v>
      </c>
      <c r="B19" s="103" t="s">
        <v>57</v>
      </c>
      <c r="C19" s="98" t="s">
        <v>58</v>
      </c>
      <c r="D19" s="99">
        <v>50</v>
      </c>
      <c r="E19" s="99"/>
      <c r="F19" s="99"/>
      <c r="G19" s="99"/>
      <c r="H19" s="99"/>
      <c r="I19" s="99"/>
      <c r="J19" s="99">
        <f>ROUND(G19+H19+I19,2)</f>
        <v>0</v>
      </c>
      <c r="K19" s="99"/>
      <c r="L19" s="101"/>
      <c r="M19" s="102">
        <f>ROUND(D19*H19,2)</f>
        <v>0</v>
      </c>
      <c r="N19" s="101"/>
      <c r="O19" s="101">
        <f>ROUND(L19+M19+N19,2)</f>
        <v>0</v>
      </c>
    </row>
    <row r="20" spans="1:15" s="86" customFormat="1" ht="27.75" customHeight="1">
      <c r="A20" s="96" t="s">
        <v>59</v>
      </c>
      <c r="B20" s="103" t="s">
        <v>60</v>
      </c>
      <c r="C20" s="98" t="s">
        <v>53</v>
      </c>
      <c r="D20" s="99">
        <v>50</v>
      </c>
      <c r="E20" s="99"/>
      <c r="F20" s="99"/>
      <c r="G20" s="99"/>
      <c r="H20" s="99"/>
      <c r="I20" s="99"/>
      <c r="J20" s="99">
        <f>ROUND(G20+H20+I20,2)</f>
        <v>0</v>
      </c>
      <c r="K20" s="99"/>
      <c r="L20" s="101"/>
      <c r="M20" s="102">
        <f>ROUND(D20*H20,2)</f>
        <v>0</v>
      </c>
      <c r="N20" s="101"/>
      <c r="O20" s="101">
        <f>ROUND(L20+M20+N20,2)</f>
        <v>0</v>
      </c>
    </row>
    <row r="21" spans="1:15" s="86" customFormat="1" ht="27.75" customHeight="1">
      <c r="A21" s="96" t="s">
        <v>61</v>
      </c>
      <c r="B21" s="103" t="s">
        <v>62</v>
      </c>
      <c r="C21" s="98" t="s">
        <v>63</v>
      </c>
      <c r="D21" s="99">
        <v>26.4</v>
      </c>
      <c r="E21" s="100"/>
      <c r="F21" s="100"/>
      <c r="G21" s="100">
        <f>ROUND(+F21*E21,2)</f>
        <v>0</v>
      </c>
      <c r="H21" s="100"/>
      <c r="I21" s="100"/>
      <c r="J21" s="100">
        <f>+I21+H21+G21</f>
        <v>0</v>
      </c>
      <c r="K21" s="100">
        <f>ROUND(+E21*D21,2)</f>
        <v>0</v>
      </c>
      <c r="L21" s="100">
        <f>ROUND(+G21*D21,2)</f>
        <v>0</v>
      </c>
      <c r="M21" s="100">
        <f>ROUND(+H21*D21,2)</f>
        <v>0</v>
      </c>
      <c r="N21" s="100">
        <f>ROUND(+I21*D21,2)</f>
        <v>0</v>
      </c>
      <c r="O21" s="100">
        <f>+N21+M21+L21</f>
        <v>0</v>
      </c>
    </row>
    <row r="22" spans="1:15" s="86" customFormat="1" ht="27.75" customHeight="1">
      <c r="A22" s="96" t="s">
        <v>64</v>
      </c>
      <c r="B22" s="97" t="s">
        <v>65</v>
      </c>
      <c r="C22" s="98" t="s">
        <v>66</v>
      </c>
      <c r="D22" s="99">
        <v>7.5</v>
      </c>
      <c r="E22" s="100"/>
      <c r="F22" s="100"/>
      <c r="G22" s="100">
        <f>ROUND(+F22*E22,2)</f>
        <v>0</v>
      </c>
      <c r="H22" s="100"/>
      <c r="I22" s="100"/>
      <c r="J22" s="100">
        <f>+I22+H22+G22</f>
        <v>0</v>
      </c>
      <c r="K22" s="100">
        <f>ROUND(+E22*D22,2)</f>
        <v>0</v>
      </c>
      <c r="L22" s="100">
        <f>ROUND(+G22*D22,2)</f>
        <v>0</v>
      </c>
      <c r="M22" s="100">
        <f>ROUND(+H22*D22,2)</f>
        <v>0</v>
      </c>
      <c r="N22" s="100">
        <f>ROUND(+I22*D22,2)</f>
        <v>0</v>
      </c>
      <c r="O22" s="100">
        <f>+N22+M22+L22</f>
        <v>0</v>
      </c>
    </row>
    <row r="23" spans="1:15" s="86" customFormat="1" ht="27.75" customHeight="1">
      <c r="A23" s="96" t="s">
        <v>67</v>
      </c>
      <c r="B23" s="104" t="s">
        <v>68</v>
      </c>
      <c r="C23" s="98" t="s">
        <v>63</v>
      </c>
      <c r="D23" s="99">
        <v>28</v>
      </c>
      <c r="E23" s="105"/>
      <c r="F23" s="100"/>
      <c r="G23" s="100">
        <f>ROUND(+F23*E23,2)</f>
        <v>0</v>
      </c>
      <c r="H23" s="105"/>
      <c r="I23" s="105"/>
      <c r="J23" s="100">
        <f>+I23+H23+G23</f>
        <v>0</v>
      </c>
      <c r="K23" s="100">
        <f>ROUND(+E23*D23,2)</f>
        <v>0</v>
      </c>
      <c r="L23" s="100">
        <f>ROUND(+G23*D23,2)</f>
        <v>0</v>
      </c>
      <c r="M23" s="101">
        <f>ROUND(D23*H23,2)</f>
        <v>0</v>
      </c>
      <c r="N23" s="101">
        <f>ROUND(D23*I23,2)</f>
        <v>0</v>
      </c>
      <c r="O23" s="101">
        <f>ROUND(L23+M23+N23,2)</f>
        <v>0</v>
      </c>
    </row>
    <row r="24" spans="1:15" s="86" customFormat="1" ht="28.5" customHeight="1">
      <c r="A24" s="96" t="s">
        <v>69</v>
      </c>
      <c r="B24" s="103" t="s">
        <v>70</v>
      </c>
      <c r="C24" s="98" t="s">
        <v>53</v>
      </c>
      <c r="D24" s="99">
        <v>30.2</v>
      </c>
      <c r="E24" s="100"/>
      <c r="F24" s="100"/>
      <c r="G24" s="100">
        <f>ROUND(+F24*E24,2)</f>
        <v>0</v>
      </c>
      <c r="H24" s="100"/>
      <c r="I24" s="100"/>
      <c r="J24" s="100">
        <f>+I24+H24+G24</f>
        <v>0</v>
      </c>
      <c r="K24" s="100">
        <f>ROUND(+E24*D24,2)</f>
        <v>0</v>
      </c>
      <c r="L24" s="100">
        <f>ROUND(+G24*D24,2)</f>
        <v>0</v>
      </c>
      <c r="M24" s="100">
        <f>ROUND(+H24*D24,2)</f>
        <v>0</v>
      </c>
      <c r="N24" s="100">
        <f>ROUND(+I24*D24,2)</f>
        <v>0</v>
      </c>
      <c r="O24" s="100">
        <f>+N24+M24+L24</f>
        <v>0</v>
      </c>
    </row>
    <row r="25" spans="1:15" s="86" customFormat="1" ht="14.25" customHeight="1">
      <c r="A25" s="96"/>
      <c r="B25" s="106" t="s">
        <v>71</v>
      </c>
      <c r="C25" s="98" t="s">
        <v>63</v>
      </c>
      <c r="D25" s="99">
        <v>10</v>
      </c>
      <c r="E25" s="99"/>
      <c r="F25" s="99"/>
      <c r="G25" s="99"/>
      <c r="H25" s="99"/>
      <c r="I25" s="99"/>
      <c r="J25" s="99"/>
      <c r="K25" s="99"/>
      <c r="L25" s="101"/>
      <c r="M25" s="102">
        <f>ROUND(D25*H25,2)</f>
        <v>0</v>
      </c>
      <c r="N25" s="101"/>
      <c r="O25" s="101">
        <f>ROUND(L25+M25+N25,2)</f>
        <v>0</v>
      </c>
    </row>
    <row r="26" spans="1:15" s="86" customFormat="1" ht="14.25" customHeight="1">
      <c r="A26" s="96"/>
      <c r="B26" s="106" t="s">
        <v>72</v>
      </c>
      <c r="C26" s="98" t="s">
        <v>63</v>
      </c>
      <c r="D26" s="99">
        <v>1</v>
      </c>
      <c r="E26" s="99"/>
      <c r="F26" s="99"/>
      <c r="G26" s="99"/>
      <c r="H26" s="99"/>
      <c r="I26" s="99"/>
      <c r="J26" s="99"/>
      <c r="K26" s="99"/>
      <c r="L26" s="101"/>
      <c r="M26" s="102">
        <f>ROUND(D26*H26,2)</f>
        <v>0</v>
      </c>
      <c r="N26" s="101"/>
      <c r="O26" s="101">
        <f>ROUND(L26+M26+N26,2)</f>
        <v>0</v>
      </c>
    </row>
    <row r="27" spans="1:15" s="86" customFormat="1" ht="14.25" customHeight="1">
      <c r="A27" s="96"/>
      <c r="B27" s="106" t="s">
        <v>73</v>
      </c>
      <c r="C27" s="98" t="s">
        <v>58</v>
      </c>
      <c r="D27" s="99">
        <v>27</v>
      </c>
      <c r="E27" s="99"/>
      <c r="F27" s="99"/>
      <c r="G27" s="99"/>
      <c r="H27" s="99"/>
      <c r="I27" s="99"/>
      <c r="J27" s="99"/>
      <c r="K27" s="99"/>
      <c r="L27" s="101"/>
      <c r="M27" s="101">
        <f>ROUND(D27*H27,2)</f>
        <v>0</v>
      </c>
      <c r="N27" s="101"/>
      <c r="O27" s="101">
        <f>ROUND(L27+M27+N27,2)</f>
        <v>0</v>
      </c>
    </row>
    <row r="28" spans="1:15" s="86" customFormat="1" ht="14.25" customHeight="1">
      <c r="A28" s="96" t="s">
        <v>74</v>
      </c>
      <c r="B28" s="104" t="s">
        <v>75</v>
      </c>
      <c r="C28" s="107" t="s">
        <v>63</v>
      </c>
      <c r="D28" s="105">
        <v>30</v>
      </c>
      <c r="E28" s="105"/>
      <c r="F28" s="105"/>
      <c r="G28" s="100">
        <f>ROUND(+F28*E28,2)</f>
        <v>0</v>
      </c>
      <c r="H28" s="105"/>
      <c r="I28" s="108"/>
      <c r="J28" s="99">
        <f>ROUND(G28+H28+I28,2)</f>
        <v>0</v>
      </c>
      <c r="K28" s="109">
        <f>ROUND(D28*F28,2)</f>
        <v>0</v>
      </c>
      <c r="L28" s="109">
        <f>ROUND(D28*G28,2)</f>
        <v>0</v>
      </c>
      <c r="M28" s="109">
        <f>ROUND(D28*H28,2)</f>
        <v>0</v>
      </c>
      <c r="N28" s="109">
        <f>ROUND(K28+L28+M28,2)</f>
        <v>0</v>
      </c>
      <c r="O28" s="101">
        <f>ROUND(L28+M28+N28,2)</f>
        <v>0</v>
      </c>
    </row>
    <row r="29" spans="1:15" s="86" customFormat="1" ht="14.25" customHeight="1">
      <c r="A29" s="96" t="s">
        <v>76</v>
      </c>
      <c r="B29" s="103" t="s">
        <v>77</v>
      </c>
      <c r="C29" s="98" t="s">
        <v>58</v>
      </c>
      <c r="D29" s="99">
        <v>14</v>
      </c>
      <c r="E29" s="99"/>
      <c r="F29" s="99"/>
      <c r="G29" s="99"/>
      <c r="H29" s="99"/>
      <c r="I29" s="99"/>
      <c r="J29" s="99">
        <f>ROUND(G29+H29+I29,2)</f>
        <v>0</v>
      </c>
      <c r="K29" s="99"/>
      <c r="L29" s="101"/>
      <c r="M29" s="102">
        <f>ROUND(D29*H29,2)</f>
        <v>0</v>
      </c>
      <c r="N29" s="101"/>
      <c r="O29" s="101">
        <f>ROUND(L29+M29+N29,2)</f>
        <v>0</v>
      </c>
    </row>
    <row r="30" spans="1:15" s="116" customFormat="1" ht="28.5" customHeight="1">
      <c r="A30" s="110"/>
      <c r="B30" s="111" t="s">
        <v>78</v>
      </c>
      <c r="C30" s="112"/>
      <c r="D30" s="113"/>
      <c r="E30" s="113"/>
      <c r="F30" s="113"/>
      <c r="G30" s="113"/>
      <c r="H30" s="113"/>
      <c r="I30" s="113"/>
      <c r="J30" s="113"/>
      <c r="K30" s="113"/>
      <c r="L30" s="114"/>
      <c r="M30" s="115"/>
      <c r="N30" s="114"/>
      <c r="O30" s="114"/>
    </row>
    <row r="31" spans="1:15" s="74" customFormat="1" ht="14.25">
      <c r="A31" s="96" t="s">
        <v>79</v>
      </c>
      <c r="B31" s="117" t="s">
        <v>80</v>
      </c>
      <c r="C31" s="118" t="s">
        <v>81</v>
      </c>
      <c r="D31" s="118">
        <v>7.5</v>
      </c>
      <c r="E31" s="119"/>
      <c r="F31" s="120"/>
      <c r="G31" s="119">
        <f>ROUND(+F31*E31,2)</f>
        <v>0</v>
      </c>
      <c r="H31" s="119"/>
      <c r="I31" s="119"/>
      <c r="J31" s="119">
        <f>+I31+H31+G31</f>
        <v>0</v>
      </c>
      <c r="K31" s="119">
        <f>ROUND(+E31*D31,2)</f>
        <v>0</v>
      </c>
      <c r="L31" s="119">
        <f>ROUND(+G31*D31,2)</f>
        <v>0</v>
      </c>
      <c r="M31" s="121">
        <f>ROUND(+H31*D31,2)</f>
        <v>0</v>
      </c>
      <c r="N31" s="119">
        <f>ROUND(+I31*D31,2)</f>
        <v>0</v>
      </c>
      <c r="O31" s="119">
        <f>+N31+M31+L31</f>
        <v>0</v>
      </c>
    </row>
    <row r="32" spans="1:15" s="74" customFormat="1" ht="15">
      <c r="A32" s="122"/>
      <c r="B32" s="123"/>
      <c r="C32" s="124"/>
      <c r="D32" s="124"/>
      <c r="E32" s="125"/>
      <c r="F32" s="125"/>
      <c r="G32" s="125"/>
      <c r="H32" s="125"/>
      <c r="I32" s="125"/>
      <c r="J32" s="125"/>
      <c r="K32" s="125"/>
      <c r="L32" s="125"/>
      <c r="M32" s="126"/>
      <c r="N32" s="125"/>
      <c r="O32" s="125"/>
    </row>
    <row r="33" spans="1:15" s="74" customFormat="1" ht="15">
      <c r="A33" s="122"/>
      <c r="B33" s="127"/>
      <c r="C33" s="128"/>
      <c r="D33" s="129"/>
      <c r="E33" s="125"/>
      <c r="F33" s="125"/>
      <c r="G33" s="125"/>
      <c r="H33" s="125"/>
      <c r="I33" s="125"/>
      <c r="J33" s="125"/>
      <c r="K33" s="125"/>
      <c r="L33" s="125"/>
      <c r="M33" s="126"/>
      <c r="N33" s="125"/>
      <c r="O33" s="125"/>
    </row>
    <row r="34" spans="1:15" s="74" customFormat="1" ht="14.25" customHeight="1">
      <c r="A34" s="180" t="s">
        <v>82</v>
      </c>
      <c r="B34" s="180"/>
      <c r="C34" s="130" t="s">
        <v>83</v>
      </c>
      <c r="D34" s="131"/>
      <c r="E34" s="131"/>
      <c r="F34" s="131"/>
      <c r="G34" s="131"/>
      <c r="H34" s="131"/>
      <c r="I34" s="131"/>
      <c r="J34" s="132"/>
      <c r="K34" s="132">
        <f>SUM(K17:K31)</f>
        <v>0</v>
      </c>
      <c r="L34" s="132">
        <f>SUM(L17:L31)</f>
        <v>0</v>
      </c>
      <c r="M34" s="133">
        <f>SUM(M17:M31)</f>
        <v>0</v>
      </c>
      <c r="N34" s="132">
        <f>SUM(N17:N31)</f>
        <v>0</v>
      </c>
      <c r="O34" s="132">
        <f>SUM(O17:O31)</f>
        <v>0</v>
      </c>
    </row>
    <row r="35" spans="1:15" s="74" customFormat="1" ht="14.25">
      <c r="A35" s="134"/>
      <c r="B35" s="135" t="s">
        <v>84</v>
      </c>
      <c r="C35" s="130" t="s">
        <v>85</v>
      </c>
      <c r="D35" s="136"/>
      <c r="E35" s="131"/>
      <c r="F35" s="131"/>
      <c r="G35" s="131"/>
      <c r="H35" s="131"/>
      <c r="I35" s="131"/>
      <c r="J35" s="131"/>
      <c r="K35" s="131"/>
      <c r="L35" s="137"/>
      <c r="M35" s="138">
        <f>ROUND(+M34*D35/100,2)</f>
        <v>0</v>
      </c>
      <c r="N35" s="139"/>
      <c r="O35" s="139">
        <f>+M35</f>
        <v>0</v>
      </c>
    </row>
    <row r="36" spans="1:15" s="74" customFormat="1" ht="14.25">
      <c r="A36" s="134"/>
      <c r="B36" s="140" t="s">
        <v>86</v>
      </c>
      <c r="C36" s="130"/>
      <c r="D36" s="141"/>
      <c r="E36" s="131"/>
      <c r="F36" s="131"/>
      <c r="G36" s="131"/>
      <c r="H36" s="131"/>
      <c r="I36" s="131"/>
      <c r="J36" s="131"/>
      <c r="K36" s="142"/>
      <c r="L36" s="143">
        <f>+L35+L34</f>
        <v>0</v>
      </c>
      <c r="M36" s="144">
        <f>+M35+M34</f>
        <v>0</v>
      </c>
      <c r="N36" s="143">
        <f>+N35+N34</f>
        <v>0</v>
      </c>
      <c r="O36" s="143">
        <f>+O35+O34</f>
        <v>0</v>
      </c>
    </row>
    <row r="37" spans="1:13" s="74" customFormat="1" ht="23.25" customHeight="1">
      <c r="A37" s="145"/>
      <c r="B37" s="146"/>
      <c r="D37" s="77"/>
      <c r="M37" s="76"/>
    </row>
    <row r="38" spans="1:13" s="74" customFormat="1" ht="23.25" customHeight="1">
      <c r="A38" s="145"/>
      <c r="B38" s="147" t="s">
        <v>87</v>
      </c>
      <c r="D38" s="77"/>
      <c r="M38" s="76"/>
    </row>
    <row r="39" spans="1:13" s="74" customFormat="1" ht="22.5" customHeight="1">
      <c r="A39" s="148"/>
      <c r="B39" s="149" t="s">
        <v>88</v>
      </c>
      <c r="D39" s="77"/>
      <c r="M39" s="76"/>
    </row>
    <row r="40" spans="1:13" s="74" customFormat="1" ht="15.75" customHeight="1">
      <c r="A40" s="73"/>
      <c r="C40" s="181"/>
      <c r="D40" s="181"/>
      <c r="E40" s="181"/>
      <c r="F40" s="181"/>
      <c r="G40" s="181"/>
      <c r="H40" s="181"/>
      <c r="I40" s="181"/>
      <c r="J40" s="181"/>
      <c r="M40" s="76"/>
    </row>
    <row r="41" spans="1:13" s="74" customFormat="1" ht="14.25">
      <c r="A41" s="73"/>
      <c r="B41" s="150" t="s">
        <v>89</v>
      </c>
      <c r="C41" s="151"/>
      <c r="D41" s="152"/>
      <c r="E41" s="153"/>
      <c r="F41" s="154"/>
      <c r="G41" s="155"/>
      <c r="H41" s="155"/>
      <c r="I41" s="155"/>
      <c r="J41" s="155"/>
      <c r="M41" s="76"/>
    </row>
  </sheetData>
  <sheetProtection selectLockedCells="1" selectUnlockedCells="1"/>
  <mergeCells count="16">
    <mergeCell ref="A34:B34"/>
    <mergeCell ref="C40:J40"/>
    <mergeCell ref="A10:O10"/>
    <mergeCell ref="A11:O11"/>
    <mergeCell ref="A13:A14"/>
    <mergeCell ref="B13:B14"/>
    <mergeCell ref="C13:C14"/>
    <mergeCell ref="D13:D14"/>
    <mergeCell ref="E13:J13"/>
    <mergeCell ref="K13:O13"/>
    <mergeCell ref="A2:O2"/>
    <mergeCell ref="A3:O3"/>
    <mergeCell ref="A5:B5"/>
    <mergeCell ref="A6:B6"/>
    <mergeCell ref="A7:B7"/>
    <mergeCell ref="A9:O9"/>
  </mergeCells>
  <printOptions/>
  <pageMargins left="0.19652777777777777" right="0.19652777777777777" top="0.7875" bottom="0.39375" header="0.5118055555555555" footer="0.5118055555555555"/>
  <pageSetup fitToHeight="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"/>
  <sheetViews>
    <sheetView zoomScale="85" zoomScaleNormal="85" zoomScalePageLayoutView="0" workbookViewId="0" topLeftCell="A1">
      <selection activeCell="D10" sqref="D10"/>
    </sheetView>
  </sheetViews>
  <sheetFormatPr defaultColWidth="9.140625" defaultRowHeight="12.75"/>
  <cols>
    <col min="1" max="1" width="4.140625" style="1" customWidth="1"/>
    <col min="2" max="2" width="53.7109375" style="1" customWidth="1"/>
    <col min="3" max="3" width="12.140625" style="1" customWidth="1"/>
    <col min="4" max="4" width="12.421875" style="156" customWidth="1"/>
    <col min="5" max="5" width="12.28125" style="1" customWidth="1"/>
    <col min="6" max="6" width="13.8515625" style="86" customWidth="1"/>
    <col min="7" max="7" width="11.57421875" style="1" customWidth="1"/>
    <col min="8" max="8" width="12.28125" style="1" customWidth="1"/>
    <col min="9" max="9" width="15.140625" style="1" customWidth="1"/>
    <col min="10" max="10" width="10.00390625" style="1" customWidth="1"/>
    <col min="11" max="11" width="12.8515625" style="1" customWidth="1"/>
    <col min="12" max="12" width="11.7109375" style="86" customWidth="1"/>
    <col min="13" max="13" width="13.7109375" style="1" customWidth="1"/>
    <col min="14" max="14" width="13.140625" style="1" customWidth="1"/>
    <col min="15" max="15" width="13.421875" style="1" customWidth="1"/>
    <col min="16" max="16384" width="9.140625" style="1" customWidth="1"/>
  </cols>
  <sheetData>
    <row r="1" spans="1:17" ht="12.75">
      <c r="A1" s="42"/>
      <c r="B1" s="42"/>
      <c r="C1" s="42"/>
      <c r="D1" s="157"/>
      <c r="E1" s="42"/>
      <c r="F1" s="158"/>
      <c r="G1" s="42"/>
      <c r="H1" s="42"/>
      <c r="I1" s="42"/>
      <c r="J1" s="42"/>
      <c r="K1" s="42"/>
      <c r="L1" s="158"/>
      <c r="M1" s="42"/>
      <c r="N1" s="42"/>
      <c r="O1" s="42"/>
      <c r="P1" s="42"/>
      <c r="Q1" s="42"/>
    </row>
  </sheetData>
  <sheetProtection selectLockedCells="1" selectUnlockedCells="1"/>
  <printOptions/>
  <pageMargins left="0.5902777777777778" right="0.07847222222222222" top="0.23680555555555555" bottom="0.18680555555555556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2014-10-09T13:31:04Z</dcterms:created>
  <dcterms:modified xsi:type="dcterms:W3CDTF">2014-10-09T13:31:06Z</dcterms:modified>
  <cp:category/>
  <cp:version/>
  <cp:contentType/>
  <cp:contentStatus/>
</cp:coreProperties>
</file>